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!!!!!!!!!!!!!!\Учебные планы 2024-2025\СПО\"/>
    </mc:Choice>
  </mc:AlternateContent>
  <bookViews>
    <workbookView xWindow="0" yWindow="0" windowWidth="28800" windowHeight="11835"/>
  </bookViews>
  <sheets>
    <sheet name="Титул" sheetId="8" r:id="rId1"/>
    <sheet name="График" sheetId="7" r:id="rId2"/>
    <sheet name="План" sheetId="2" r:id="rId3"/>
  </sheets>
  <definedNames>
    <definedName name="_xlnm.Print_Area" localSheetId="0">Титул!$B$3:$AW$31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2" i="2" l="1"/>
  <c r="T61" i="2"/>
  <c r="R60" i="2"/>
  <c r="T48" i="2" l="1"/>
  <c r="R54" i="2"/>
  <c r="R53" i="2"/>
  <c r="J55" i="2"/>
  <c r="AQ22" i="7"/>
  <c r="AQ21" i="7"/>
  <c r="J57" i="2"/>
  <c r="L57" i="2"/>
  <c r="D49" i="2"/>
  <c r="C49" i="2"/>
  <c r="Y49" i="2"/>
  <c r="X49" i="2"/>
  <c r="W49" i="2"/>
  <c r="V49" i="2"/>
  <c r="U49" i="2"/>
  <c r="T49" i="2"/>
  <c r="Q49" i="2"/>
  <c r="P49" i="2"/>
  <c r="O49" i="2"/>
  <c r="N49" i="2"/>
  <c r="M49" i="2"/>
  <c r="K49" i="2"/>
  <c r="F49" i="2"/>
  <c r="E49" i="2"/>
  <c r="L52" i="2"/>
  <c r="J52" i="2" s="1"/>
  <c r="L51" i="2"/>
  <c r="J51" i="2" s="1"/>
  <c r="R51" i="2" l="1"/>
  <c r="R52" i="2"/>
  <c r="M42" i="2"/>
  <c r="L36" i="2"/>
  <c r="F46" i="2"/>
  <c r="E46" i="2"/>
  <c r="D46" i="2"/>
  <c r="C46" i="2"/>
  <c r="F38" i="2"/>
  <c r="E38" i="2"/>
  <c r="D38" i="2"/>
  <c r="C38" i="2"/>
  <c r="J36" i="2" l="1"/>
  <c r="X36" i="2"/>
  <c r="C24" i="2"/>
  <c r="L13" i="2"/>
  <c r="C18" i="2"/>
  <c r="K21" i="7"/>
  <c r="B21" i="7"/>
  <c r="L64" i="2" l="1"/>
  <c r="X64" i="2" s="1"/>
  <c r="J64" i="2" l="1"/>
  <c r="O42" i="2" l="1"/>
  <c r="BE23" i="7" l="1"/>
  <c r="BB23" i="7"/>
  <c r="AY23" i="7"/>
  <c r="AW23" i="7"/>
  <c r="AU23" i="7"/>
  <c r="AO23" i="7"/>
  <c r="AM23" i="7"/>
  <c r="AH23" i="7"/>
  <c r="AF23" i="7"/>
  <c r="Z23" i="7"/>
  <c r="W23" i="7"/>
  <c r="N23" i="7"/>
  <c r="H23" i="7"/>
  <c r="K22" i="7"/>
  <c r="AJ22" i="7"/>
  <c r="D24" i="2" l="1"/>
  <c r="S24" i="2"/>
  <c r="R24" i="2"/>
  <c r="Q24" i="2"/>
  <c r="P24" i="2"/>
  <c r="O24" i="2"/>
  <c r="N24" i="2"/>
  <c r="M24" i="2"/>
  <c r="K24" i="2"/>
  <c r="F24" i="2"/>
  <c r="E24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Y59" i="2"/>
  <c r="X59" i="2"/>
  <c r="V59" i="2"/>
  <c r="T59" i="2"/>
  <c r="R59" i="2"/>
  <c r="Q59" i="2"/>
  <c r="P59" i="2"/>
  <c r="O59" i="2"/>
  <c r="N59" i="2"/>
  <c r="M59" i="2"/>
  <c r="L59" i="2"/>
  <c r="K59" i="2"/>
  <c r="F59" i="2"/>
  <c r="E59" i="2"/>
  <c r="D59" i="2"/>
  <c r="C59" i="2"/>
  <c r="J59" i="2"/>
  <c r="L50" i="2"/>
  <c r="Y42" i="2"/>
  <c r="X42" i="2"/>
  <c r="U42" i="2"/>
  <c r="T42" i="2"/>
  <c r="S42" i="2"/>
  <c r="R42" i="2"/>
  <c r="Q42" i="2"/>
  <c r="P42" i="2"/>
  <c r="N42" i="2"/>
  <c r="K42" i="2"/>
  <c r="F42" i="2"/>
  <c r="E42" i="2"/>
  <c r="E37" i="2" s="1"/>
  <c r="D42" i="2"/>
  <c r="C42" i="2"/>
  <c r="J50" i="2" l="1"/>
  <c r="R50" i="2"/>
  <c r="R49" i="2" s="1"/>
  <c r="J49" i="2"/>
  <c r="L49" i="2"/>
  <c r="C37" i="2"/>
  <c r="D37" i="2"/>
  <c r="F37" i="2"/>
  <c r="C10" i="2"/>
  <c r="N18" i="2"/>
  <c r="F18" i="2"/>
  <c r="E18" i="2"/>
  <c r="D18" i="2"/>
  <c r="L21" i="2"/>
  <c r="J21" i="2" l="1"/>
  <c r="V21" i="2"/>
  <c r="E10" i="2"/>
  <c r="L16" i="2"/>
  <c r="T16" i="2" s="1"/>
  <c r="L47" i="2"/>
  <c r="T47" i="2" s="1"/>
  <c r="J47" i="2" l="1"/>
  <c r="Y46" i="2"/>
  <c r="X46" i="2"/>
  <c r="V46" i="2"/>
  <c r="T46" i="2"/>
  <c r="S46" i="2"/>
  <c r="R46" i="2"/>
  <c r="Q46" i="2"/>
  <c r="P46" i="2"/>
  <c r="O46" i="2"/>
  <c r="N46" i="2"/>
  <c r="M46" i="2"/>
  <c r="K46" i="2"/>
  <c r="L43" i="2"/>
  <c r="V43" i="2" l="1"/>
  <c r="V42" i="2" s="1"/>
  <c r="J43" i="2"/>
  <c r="J46" i="2"/>
  <c r="L46" i="2"/>
  <c r="D10" i="2" l="1"/>
  <c r="F10" i="2"/>
  <c r="AC22" i="7" l="1"/>
  <c r="T22" i="7"/>
  <c r="Q22" i="7"/>
  <c r="E22" i="7" s="1"/>
  <c r="B22" i="7"/>
  <c r="AJ21" i="7"/>
  <c r="AC21" i="7"/>
  <c r="T21" i="7"/>
  <c r="Q21" i="7"/>
  <c r="E21" i="7" s="1"/>
  <c r="B23" i="7" l="1"/>
  <c r="T23" i="7"/>
  <c r="AJ23" i="7"/>
  <c r="K23" i="7"/>
  <c r="Q23" i="7"/>
  <c r="AC23" i="7"/>
  <c r="AQ23" i="7"/>
  <c r="BH21" i="7"/>
  <c r="BH22" i="7"/>
  <c r="E23" i="7" l="1"/>
  <c r="BH23" i="7"/>
  <c r="S10" i="2" l="1"/>
  <c r="U10" i="2"/>
  <c r="W10" i="2"/>
  <c r="Y10" i="2"/>
  <c r="S18" i="2"/>
  <c r="U18" i="2"/>
  <c r="W18" i="2"/>
  <c r="Y18" i="2"/>
  <c r="R38" i="2"/>
  <c r="R37" i="2" s="1"/>
  <c r="S38" i="2"/>
  <c r="X38" i="2"/>
  <c r="X37" i="2" s="1"/>
  <c r="Y38" i="2"/>
  <c r="Y37" i="2" s="1"/>
  <c r="L42" i="2"/>
  <c r="K38" i="2"/>
  <c r="K37" i="2" s="1"/>
  <c r="M38" i="2"/>
  <c r="M37" i="2" s="1"/>
  <c r="N38" i="2"/>
  <c r="N37" i="2" s="1"/>
  <c r="O38" i="2"/>
  <c r="O37" i="2" s="1"/>
  <c r="P38" i="2"/>
  <c r="P37" i="2" s="1"/>
  <c r="Q38" i="2"/>
  <c r="Q37" i="2" s="1"/>
  <c r="P23" i="2" l="1"/>
  <c r="J42" i="2"/>
  <c r="Q23" i="2"/>
  <c r="O23" i="2"/>
  <c r="Y23" i="2"/>
  <c r="Y9" i="2" s="1"/>
  <c r="Y8" i="2" s="1"/>
  <c r="K23" i="2"/>
  <c r="S23" i="2"/>
  <c r="S9" i="2" s="1"/>
  <c r="S8" i="2" s="1"/>
  <c r="U23" i="2"/>
  <c r="U9" i="2" s="1"/>
  <c r="U8" i="2" s="1"/>
  <c r="W23" i="2"/>
  <c r="W9" i="2" s="1"/>
  <c r="W8" i="2" s="1"/>
  <c r="N23" i="2"/>
  <c r="M23" i="2"/>
  <c r="L39" i="2" l="1"/>
  <c r="T39" i="2" s="1"/>
  <c r="T38" i="2" l="1"/>
  <c r="T37" i="2" s="1"/>
  <c r="J39" i="2"/>
  <c r="L26" i="2"/>
  <c r="X26" i="2" s="1"/>
  <c r="L27" i="2"/>
  <c r="V27" i="2" s="1"/>
  <c r="L28" i="2"/>
  <c r="X28" i="2" s="1"/>
  <c r="L29" i="2"/>
  <c r="X29" i="2" s="1"/>
  <c r="L30" i="2"/>
  <c r="T30" i="2" s="1"/>
  <c r="L31" i="2"/>
  <c r="V31" i="2" s="1"/>
  <c r="L32" i="2"/>
  <c r="T32" i="2" s="1"/>
  <c r="L33" i="2"/>
  <c r="T33" i="2" s="1"/>
  <c r="L34" i="2"/>
  <c r="V34" i="2" s="1"/>
  <c r="L35" i="2"/>
  <c r="X35" i="2" s="1"/>
  <c r="L25" i="2"/>
  <c r="T25" i="2" s="1"/>
  <c r="V24" i="2" l="1"/>
  <c r="T24" i="2"/>
  <c r="X24" i="2"/>
  <c r="L24" i="2"/>
  <c r="F23" i="2"/>
  <c r="F9" i="2" s="1"/>
  <c r="E23" i="2"/>
  <c r="E9" i="2" s="1"/>
  <c r="J35" i="2"/>
  <c r="J33" i="2"/>
  <c r="J31" i="2"/>
  <c r="J29" i="2"/>
  <c r="J27" i="2"/>
  <c r="J34" i="2"/>
  <c r="J32" i="2"/>
  <c r="J30" i="2"/>
  <c r="J28" i="2"/>
  <c r="J26" i="2"/>
  <c r="R23" i="2"/>
  <c r="K18" i="2"/>
  <c r="M18" i="2"/>
  <c r="O18" i="2"/>
  <c r="P18" i="2"/>
  <c r="Q18" i="2"/>
  <c r="L20" i="2"/>
  <c r="L19" i="2"/>
  <c r="T19" i="2" s="1"/>
  <c r="L22" i="2"/>
  <c r="X22" i="2" s="1"/>
  <c r="J16" i="2"/>
  <c r="Q10" i="2"/>
  <c r="L12" i="2"/>
  <c r="T12" i="2" s="1"/>
  <c r="J13" i="2"/>
  <c r="L14" i="2"/>
  <c r="J14" i="2" s="1"/>
  <c r="L15" i="2"/>
  <c r="X15" i="2" s="1"/>
  <c r="X10" i="2" s="1"/>
  <c r="L17" i="2"/>
  <c r="V17" i="2" s="1"/>
  <c r="V10" i="2" s="1"/>
  <c r="J20" i="2" l="1"/>
  <c r="V20" i="2"/>
  <c r="V18" i="2" s="1"/>
  <c r="J15" i="2"/>
  <c r="J22" i="2"/>
  <c r="X18" i="2"/>
  <c r="T23" i="2"/>
  <c r="J17" i="2"/>
  <c r="J12" i="2"/>
  <c r="J19" i="2"/>
  <c r="Q9" i="2"/>
  <c r="Q8" i="2" s="1"/>
  <c r="X23" i="2"/>
  <c r="L18" i="2"/>
  <c r="J18" i="2" l="1"/>
  <c r="X9" i="2"/>
  <c r="X8" i="2" s="1"/>
  <c r="R18" i="2"/>
  <c r="T18" i="2"/>
  <c r="L11" i="2"/>
  <c r="M10" i="2"/>
  <c r="M9" i="2" s="1"/>
  <c r="M8" i="2" s="1"/>
  <c r="N10" i="2"/>
  <c r="N9" i="2" s="1"/>
  <c r="O10" i="2"/>
  <c r="O9" i="2" s="1"/>
  <c r="O8" i="2" s="1"/>
  <c r="P10" i="2"/>
  <c r="P9" i="2" s="1"/>
  <c r="P8" i="2" s="1"/>
  <c r="J11" i="2" l="1"/>
  <c r="R11" i="2"/>
  <c r="R10" i="2" s="1"/>
  <c r="R9" i="2" s="1"/>
  <c r="R8" i="2" s="1"/>
  <c r="T10" i="2"/>
  <c r="T9" i="2" s="1"/>
  <c r="T8" i="2" s="1"/>
  <c r="L10" i="2"/>
  <c r="J10" i="2"/>
  <c r="N8" i="2" l="1"/>
  <c r="L58" i="2"/>
  <c r="X58" i="2" s="1"/>
  <c r="J58" i="2"/>
  <c r="L55" i="2"/>
  <c r="X55" i="2" s="1"/>
  <c r="L56" i="2" l="1"/>
  <c r="X57" i="2"/>
  <c r="X56" i="2" s="1"/>
  <c r="J56" i="2"/>
  <c r="K10" i="2" l="1"/>
  <c r="K9" i="2" s="1"/>
  <c r="K8" i="2" s="1"/>
  <c r="J25" i="2"/>
  <c r="J24" i="2" s="1"/>
  <c r="V38" i="2"/>
  <c r="V37" i="2" s="1"/>
  <c r="V23" i="2" l="1"/>
  <c r="V9" i="2" s="1"/>
  <c r="V8" i="2" s="1"/>
  <c r="D23" i="2"/>
  <c r="D9" i="2" s="1"/>
  <c r="J38" i="2"/>
  <c r="J37" i="2" s="1"/>
  <c r="L38" i="2"/>
  <c r="L37" i="2" s="1"/>
  <c r="L23" i="2" l="1"/>
  <c r="L9" i="2" s="1"/>
  <c r="L8" i="2" s="1"/>
  <c r="C23" i="2"/>
  <c r="C9" i="2" s="1"/>
  <c r="J23" i="2" l="1"/>
  <c r="J9" i="2" s="1"/>
  <c r="J8" i="2" l="1"/>
</calcChain>
</file>

<file path=xl/sharedStrings.xml><?xml version="1.0" encoding="utf-8"?>
<sst xmlns="http://schemas.openxmlformats.org/spreadsheetml/2006/main" count="467" uniqueCount="305">
  <si>
    <t>Индекс</t>
  </si>
  <si>
    <t>Наименование дисциплин</t>
  </si>
  <si>
    <t>Учебная нагрузка обучающихся, ч.</t>
  </si>
  <si>
    <t>1 курс</t>
  </si>
  <si>
    <t>2 курс</t>
  </si>
  <si>
    <t>Зачеты</t>
  </si>
  <si>
    <t>Зачет с оценкой</t>
  </si>
  <si>
    <t>Всего</t>
  </si>
  <si>
    <t>Иностранный язык</t>
  </si>
  <si>
    <t>История</t>
  </si>
  <si>
    <t>ФТД</t>
  </si>
  <si>
    <t>Факультативные дисциплины</t>
  </si>
  <si>
    <t>ФТД.01</t>
  </si>
  <si>
    <t>ФТД.02</t>
  </si>
  <si>
    <t>Консультации</t>
  </si>
  <si>
    <t>Общий гуманитарный и социальноэкономический учебный цикл</t>
  </si>
  <si>
    <t>ОГСЭ.01</t>
  </si>
  <si>
    <t>Основы философии</t>
  </si>
  <si>
    <t>ОГСЭ.02</t>
  </si>
  <si>
    <t>ОГСЭ.03</t>
  </si>
  <si>
    <t>ОГСЭ.04</t>
  </si>
  <si>
    <t>ОГСЭ.05</t>
  </si>
  <si>
    <t>Психология общения</t>
  </si>
  <si>
    <t>ОГСЭ.06</t>
  </si>
  <si>
    <t>Математический и общий естественнонаучный учебный цикл</t>
  </si>
  <si>
    <t>ЕН.01</t>
  </si>
  <si>
    <t>ЕН.02</t>
  </si>
  <si>
    <t>Профессиональный учебный цикл</t>
  </si>
  <si>
    <t>Общепрофессиональные дисциплины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</si>
  <si>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</si>
  <si>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</si>
  <si>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</si>
  <si>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</si>
  <si>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</si>
  <si>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</si>
  <si>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</si>
  <si>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</si>
  <si>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</si>
  <si>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</si>
  <si>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ОП.11</t>
  </si>
  <si>
    <t>ОП.12</t>
  </si>
  <si>
    <t>ПМ</t>
  </si>
  <si>
    <t>Профессиональные модули</t>
  </si>
  <si>
    <t>ПМ.01</t>
  </si>
  <si>
    <t>МДК.01.01</t>
  </si>
  <si>
    <t>УП.01</t>
  </si>
  <si>
    <t>Учебная практика</t>
  </si>
  <si>
    <t>ПП.01</t>
  </si>
  <si>
    <t>ПМ.02</t>
  </si>
  <si>
    <t>МДК.02.01</t>
  </si>
  <si>
    <t>УП.02</t>
  </si>
  <si>
    <t>ПП.02</t>
  </si>
  <si>
    <t>ПДП</t>
  </si>
  <si>
    <t>Производственная практика (преддипломная)</t>
  </si>
  <si>
    <t>ГИА</t>
  </si>
  <si>
    <t>Государственная итоговая аттестация</t>
  </si>
  <si>
    <t>ГИА.01</t>
  </si>
  <si>
    <t>Подготовка выпускной квалификационной работы</t>
  </si>
  <si>
    <t>ГИА.02</t>
  </si>
  <si>
    <t>Защита выпускной квалификационной работы</t>
  </si>
  <si>
    <t>программы подготовки специалистов среднего звена</t>
  </si>
  <si>
    <t>наименование образовательного учреждения (организации)</t>
  </si>
  <si>
    <t>код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</si>
  <si>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</si>
  <si>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</si>
  <si>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</si>
  <si>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</si>
  <si>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</si>
  <si>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</si>
  <si>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</si>
  <si>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</si>
  <si>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</si>
  <si>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</si>
  <si>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</si>
  <si>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</si>
  <si>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</si>
  <si>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</si>
  <si>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</si>
  <si>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</si>
  <si>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</si>
  <si>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</si>
  <si>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</si>
  <si>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</si>
  <si>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</si>
  <si>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</si>
  <si>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</si>
  <si>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</si>
  <si>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</si>
  <si>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</si>
  <si>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</si>
  <si>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</si>
  <si>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</si>
  <si>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</si>
  <si>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</si>
  <si>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</si>
  <si>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</si>
  <si>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</si>
  <si>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</si>
  <si>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</si>
  <si>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</si>
  <si>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</si>
  <si>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</si>
  <si>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</si>
  <si>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</si>
  <si>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</si>
  <si>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</si>
  <si>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</si>
  <si>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</si>
  <si>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</si>
  <si>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</si>
  <si>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</si>
  <si>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</si>
  <si>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</si>
  <si>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</si>
  <si>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</si>
  <si>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</si>
  <si>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</si>
  <si>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</si>
  <si>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</si>
  <si>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</si>
  <si>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</si>
  <si>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</si>
  <si>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</si>
  <si>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</si>
  <si>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</si>
  <si>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</si>
  <si>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</si>
  <si>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</si>
  <si>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</si>
  <si>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</si>
  <si>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</si>
  <si>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</si>
  <si>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</si>
  <si>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</si>
  <si>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</si>
  <si>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</si>
  <si>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</si>
  <si>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</si>
  <si>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</si>
  <si>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</si>
  <si>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</si>
  <si>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</si>
  <si>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</si>
  <si>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</si>
  <si>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</si>
  <si>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</si>
  <si>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</si>
  <si>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</si>
  <si>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</si>
  <si>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</si>
  <si>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</si>
  <si>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</si>
  <si>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</si>
  <si>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</si>
  <si>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</si>
  <si>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</si>
  <si>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</si>
  <si>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</si>
  <si>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</si>
  <si>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</si>
  <si>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</si>
  <si>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II</t>
  </si>
  <si>
    <t>К</t>
  </si>
  <si>
    <t>У</t>
  </si>
  <si>
    <t>ПС</t>
  </si>
  <si>
    <t>Д</t>
  </si>
  <si>
    <t>Г</t>
  </si>
  <si>
    <t>⁼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</si>
  <si>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</si>
  <si>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</si>
  <si>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</si>
  <si>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</si>
  <si>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Каникулы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</si>
  <si>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</si>
  <si>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</si>
  <si>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</si>
  <si>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</si>
  <si>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</si>
  <si>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</si>
  <si>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</si>
  <si>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Формы промежуточной аттестации</t>
  </si>
  <si>
    <t>Объем образовательной нагрузки</t>
  </si>
  <si>
    <t>Самостоятельная учебная работа (вкл. инд. проект)</t>
  </si>
  <si>
    <t>Всего учебных занятий</t>
  </si>
  <si>
    <t xml:space="preserve">в т.ч. по учебным дисциплинам и МДК </t>
  </si>
  <si>
    <t>Лекции</t>
  </si>
  <si>
    <t>Лабораторные, практические</t>
  </si>
  <si>
    <t>Курсовые работы</t>
  </si>
  <si>
    <t>Часы</t>
  </si>
  <si>
    <t>Форма отчетности</t>
  </si>
  <si>
    <t>1 семестр</t>
  </si>
  <si>
    <t>2 семестр</t>
  </si>
  <si>
    <t>3 семестр</t>
  </si>
  <si>
    <t>4 семестр</t>
  </si>
  <si>
    <t>Экзамен</t>
  </si>
  <si>
    <t>зач с оц</t>
  </si>
  <si>
    <t>Всего по ППССЗ</t>
  </si>
  <si>
    <t>ОГСЭ.00</t>
  </si>
  <si>
    <t>ЕН.00</t>
  </si>
  <si>
    <t>ОП.00</t>
  </si>
  <si>
    <t>П.00</t>
  </si>
  <si>
    <t>Нагрузка на дисциплины и МДК</t>
  </si>
  <si>
    <t>Во взаимодействии с преподавателем</t>
  </si>
  <si>
    <t>ОГСЭ.07</t>
  </si>
  <si>
    <t>Русский язык и культура речи</t>
  </si>
  <si>
    <t>ЕН.03</t>
  </si>
  <si>
    <t>ЭКЗ</t>
  </si>
  <si>
    <t>зачет</t>
  </si>
  <si>
    <t>ФТД.03</t>
  </si>
  <si>
    <t>специальность среднего профессионального образования</t>
  </si>
  <si>
    <t>Программа подготовки:    базовая подготовка</t>
  </si>
  <si>
    <t>Год начала подготовки</t>
  </si>
  <si>
    <t>Форма обучения:  очная</t>
  </si>
  <si>
    <t>Федеральный государственный образовательный стандарт СПО</t>
  </si>
  <si>
    <t>Согласовано:</t>
  </si>
  <si>
    <t>РАБОЧИЙ УЧЕБНЫЙ ПЛАН</t>
  </si>
  <si>
    <t>29 - 30</t>
  </si>
  <si>
    <t>1 - 5</t>
  </si>
  <si>
    <t>ПА</t>
  </si>
  <si>
    <t>ПД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</si>
  <si>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</si>
  <si>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</si>
  <si>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</si>
  <si>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</si>
  <si>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</si>
  <si>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</si>
  <si>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</si>
  <si>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</si>
  <si>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</si>
  <si>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>=</t>
  </si>
  <si>
    <t xml:space="preserve">   Неделя отсутствует</t>
  </si>
  <si>
    <t>Максимальная учебная нагрузка</t>
  </si>
  <si>
    <t>Обязательная учебная нагрузка</t>
  </si>
  <si>
    <t>Обязательная часть</t>
  </si>
  <si>
    <t>Вариативная часть</t>
  </si>
  <si>
    <t>Всего по ППССЗ с факультативами</t>
  </si>
  <si>
    <t>Физическая культура/ Адаптивная физическая культура</t>
  </si>
  <si>
    <t>Автономная некоммерческая профессиональная образовательная организация  "Калининградский колледж управления"</t>
  </si>
  <si>
    <t>План одобрен Учебно-методическим советом колледжа</t>
  </si>
  <si>
    <t>Руководитель ОПОП</t>
  </si>
  <si>
    <t xml:space="preserve">Начальник учебно-методического управления                                                                                    </t>
  </si>
  <si>
    <t xml:space="preserve">                                                          наименование специальности</t>
  </si>
  <si>
    <t>Экологические основы природопользования</t>
  </si>
  <si>
    <t>Безопасность жизнедеятельности</t>
  </si>
  <si>
    <t>ПМ.03</t>
  </si>
  <si>
    <t>МДК.03.01</t>
  </si>
  <si>
    <t>ПМ.04</t>
  </si>
  <si>
    <t>МДК.04.01</t>
  </si>
  <si>
    <t>УП.04</t>
  </si>
  <si>
    <t>ПП.03</t>
  </si>
  <si>
    <t>ЕН.04</t>
  </si>
  <si>
    <t>Основы исследовательской деятельности</t>
  </si>
  <si>
    <t>Основы социологии и политологии</t>
  </si>
  <si>
    <t>Документационное обеспечение управления</t>
  </si>
  <si>
    <t>Э</t>
  </si>
  <si>
    <t>Элективные дисциплины</t>
  </si>
  <si>
    <t>Э.1</t>
  </si>
  <si>
    <t>Технологии бережливого производства</t>
  </si>
  <si>
    <t>2 недели</t>
  </si>
  <si>
    <t>4 недели</t>
  </si>
  <si>
    <t>1 неделя</t>
  </si>
  <si>
    <t>3 недели</t>
  </si>
  <si>
    <t>42.02.02</t>
  </si>
  <si>
    <t>Издательское дело</t>
  </si>
  <si>
    <t>Квалификация: специалист издательского дела</t>
  </si>
  <si>
    <t>Утвержден Приказом Минобрнауки РФ от 12 мая 2014   № 511 (в ред. от 13.07.2021)</t>
  </si>
  <si>
    <t>Прикладная математика</t>
  </si>
  <si>
    <t>Информационные технологии в профессиональной деятельности</t>
  </si>
  <si>
    <t>Информационные технологии в издательском деле</t>
  </si>
  <si>
    <t>Технология производства печатных и электронных средств информации</t>
  </si>
  <si>
    <t>Материаловедение</t>
  </si>
  <si>
    <t>Правовое обеспечение профессиональной деятельности</t>
  </si>
  <si>
    <t>МДК.04.02</t>
  </si>
  <si>
    <t>ПП.04</t>
  </si>
  <si>
    <t>Корректура</t>
  </si>
  <si>
    <t>Технология комплексной работы с текстом</t>
  </si>
  <si>
    <t>Художественно-техническое редактирование изданий</t>
  </si>
  <si>
    <t>Создание оригинал-макета</t>
  </si>
  <si>
    <t>Управление и организация деятельности производственного подразделения</t>
  </si>
  <si>
    <t>Менеджмент производственного подразделения</t>
  </si>
  <si>
    <t>МДК.04.03</t>
  </si>
  <si>
    <t>Документационное обеспечение деятельности организации</t>
  </si>
  <si>
    <t>Организация и технология работы с конфиденциальными документами</t>
  </si>
  <si>
    <t>Организация и нормативно-правовые основы архивного дела</t>
  </si>
  <si>
    <t>Производственная практика</t>
  </si>
  <si>
    <t>5 недель</t>
  </si>
  <si>
    <t>Основы редактирования</t>
  </si>
  <si>
    <t>История книжного дела</t>
  </si>
  <si>
    <t>История литературно-издательского процесса</t>
  </si>
  <si>
    <t>Основы технологии издательско-полиграфического производства</t>
  </si>
  <si>
    <t>Общая и специальная библиография</t>
  </si>
  <si>
    <t>Выполнение работ по профессии 21299 "Делопроизводитель"</t>
  </si>
  <si>
    <t>Цветоведение</t>
  </si>
  <si>
    <t>Архивное дело</t>
  </si>
  <si>
    <t>Основы предпринимательства</t>
  </si>
  <si>
    <t>Основы экономики</t>
  </si>
  <si>
    <t>зач соц</t>
  </si>
  <si>
    <t>1-3</t>
  </si>
  <si>
    <t>Уровень образования, необходимый для приема на обучение:    среднее общее образование</t>
  </si>
  <si>
    <t>Срок обучения:   1 год 10 месяцев</t>
  </si>
  <si>
    <t>УТВЕРЖДАЮ</t>
  </si>
  <si>
    <t xml:space="preserve">Директор </t>
  </si>
  <si>
    <t>_x000D_
О.А. Давыдова</t>
  </si>
  <si>
    <t>15 февраля 2024 г.</t>
  </si>
  <si>
    <t>Протокол № 64 от 15.02.2024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</si>
</sst>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i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7" fillId="0" borderId="0"/>
    <xf numFmtId="0" fontId="18" fillId="0" borderId="0"/>
  </cellStyleXfs>
  <cellXfs count="323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  <protection locked="0"/>
    </xf>
    <xf numFmtId="1" fontId="5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 textRotation="90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0" fontId="1" fillId="0" borderId="0" xfId="1" applyFill="1"/>
    <xf numFmtId="0" fontId="7" fillId="3" borderId="9" xfId="2" applyNumberFormat="1" applyFont="1" applyFill="1" applyBorder="1" applyAlignment="1" applyProtection="1">
      <alignment horizontal="left" vertical="center"/>
      <protection locked="0"/>
    </xf>
    <xf numFmtId="0" fontId="7" fillId="0" borderId="0" xfId="1" applyFont="1"/>
    <xf numFmtId="0" fontId="7" fillId="3" borderId="0" xfId="1" applyFont="1" applyFill="1" applyBorder="1" applyAlignment="1" applyProtection="1">
      <alignment horizontal="left" vertical="center"/>
      <protection locked="0"/>
    </xf>
    <xf numFmtId="0" fontId="7" fillId="3" borderId="0" xfId="1" applyNumberFormat="1" applyFont="1" applyFill="1" applyBorder="1" applyAlignment="1" applyProtection="1">
      <alignment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7" fillId="3" borderId="0" xfId="1" applyNumberFormat="1" applyFont="1" applyFill="1" applyBorder="1" applyAlignment="1" applyProtection="1">
      <alignment vertical="top" wrapText="1"/>
      <protection locked="0"/>
    </xf>
    <xf numFmtId="0" fontId="14" fillId="3" borderId="0" xfId="1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7" xfId="0" applyFont="1" applyFill="1" applyBorder="1"/>
    <xf numFmtId="0" fontId="12" fillId="2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7" xfId="0" applyFont="1" applyFill="1" applyBorder="1"/>
    <xf numFmtId="0" fontId="16" fillId="0" borderId="0" xfId="0" applyFont="1" applyFill="1" applyBorder="1"/>
    <xf numFmtId="0" fontId="16" fillId="0" borderId="0" xfId="0" applyFont="1" applyFill="1"/>
    <xf numFmtId="0" fontId="16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7" xfId="1" applyNumberFormat="1" applyFont="1" applyFill="1" applyBorder="1" applyAlignment="1" applyProtection="1">
      <alignment horizontal="center" vertical="center" wrapText="1"/>
      <protection locked="0"/>
    </xf>
    <xf numFmtId="0" fontId="16" fillId="9" borderId="7" xfId="1" applyNumberFormat="1" applyFont="1" applyFill="1" applyBorder="1" applyAlignment="1" applyProtection="1">
      <alignment horizontal="center" vertical="center"/>
      <protection locked="0"/>
    </xf>
    <xf numFmtId="0" fontId="16" fillId="9" borderId="7" xfId="0" applyFont="1" applyFill="1" applyBorder="1" applyAlignment="1">
      <alignment horizontal="center" vertical="center"/>
    </xf>
    <xf numFmtId="1" fontId="16" fillId="9" borderId="11" xfId="0" applyNumberFormat="1" applyFont="1" applyFill="1" applyBorder="1" applyAlignment="1">
      <alignment horizontal="center" vertical="center"/>
    </xf>
    <xf numFmtId="0" fontId="2" fillId="8" borderId="7" xfId="1" applyNumberFormat="1" applyFont="1" applyFill="1" applyBorder="1" applyAlignment="1" applyProtection="1">
      <alignment horizontal="center" vertical="center"/>
      <protection locked="0"/>
    </xf>
    <xf numFmtId="0" fontId="4" fillId="8" borderId="7" xfId="0" applyFont="1" applyFill="1" applyBorder="1" applyAlignment="1">
      <alignment horizontal="center" vertical="center"/>
    </xf>
    <xf numFmtId="1" fontId="2" fillId="8" borderId="7" xfId="1" applyNumberFormat="1" applyFont="1" applyFill="1" applyBorder="1" applyAlignment="1" applyProtection="1">
      <alignment horizontal="center" vertical="center" wrapText="1"/>
    </xf>
    <xf numFmtId="0" fontId="4" fillId="8" borderId="11" xfId="0" applyFont="1" applyFill="1" applyBorder="1" applyAlignment="1">
      <alignment horizontal="center" vertical="center"/>
    </xf>
    <xf numFmtId="1" fontId="4" fillId="8" borderId="7" xfId="0" applyNumberFormat="1" applyFont="1" applyFill="1" applyBorder="1" applyAlignment="1">
      <alignment horizontal="center" vertical="center"/>
    </xf>
    <xf numFmtId="0" fontId="2" fillId="10" borderId="7" xfId="1" applyNumberFormat="1" applyFont="1" applyFill="1" applyBorder="1" applyAlignment="1" applyProtection="1">
      <alignment horizontal="center" vertical="center"/>
      <protection locked="0"/>
    </xf>
    <xf numFmtId="0" fontId="4" fillId="10" borderId="7" xfId="0" applyFont="1" applyFill="1" applyBorder="1" applyAlignment="1">
      <alignment horizontal="center" vertical="center"/>
    </xf>
    <xf numFmtId="1" fontId="4" fillId="10" borderId="7" xfId="0" applyNumberFormat="1" applyFont="1" applyFill="1" applyBorder="1" applyAlignment="1">
      <alignment horizontal="center" vertical="center"/>
    </xf>
    <xf numFmtId="0" fontId="2" fillId="9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9" borderId="7" xfId="0" applyFont="1" applyFill="1" applyBorder="1" applyAlignment="1">
      <alignment horizontal="center" vertical="center"/>
    </xf>
    <xf numFmtId="1" fontId="4" fillId="9" borderId="7" xfId="0" applyNumberFormat="1" applyFont="1" applyFill="1" applyBorder="1" applyAlignment="1">
      <alignment horizontal="center" vertical="center"/>
    </xf>
    <xf numFmtId="0" fontId="2" fillId="11" borderId="7" xfId="1" applyNumberFormat="1" applyFont="1" applyFill="1" applyBorder="1" applyAlignment="1" applyProtection="1">
      <alignment horizontal="center" vertical="center"/>
      <protection locked="0"/>
    </xf>
    <xf numFmtId="0" fontId="4" fillId="11" borderId="7" xfId="0" applyFont="1" applyFill="1" applyBorder="1" applyAlignment="1">
      <alignment horizontal="center" vertical="center"/>
    </xf>
    <xf numFmtId="1" fontId="4" fillId="11" borderId="7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4" borderId="7" xfId="0" applyFont="1" applyFill="1" applyBorder="1"/>
    <xf numFmtId="0" fontId="14" fillId="3" borderId="0" xfId="1" applyFont="1" applyFill="1" applyBorder="1" applyAlignment="1" applyProtection="1">
      <alignment horizontal="left" vertical="top"/>
      <protection locked="0"/>
    </xf>
    <xf numFmtId="0" fontId="9" fillId="3" borderId="0" xfId="2" applyFont="1" applyFill="1" applyBorder="1" applyAlignment="1" applyProtection="1">
      <alignment wrapText="1"/>
      <protection locked="0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7" fillId="3" borderId="0" xfId="2" applyFont="1" applyFill="1" applyBorder="1" applyAlignment="1" applyProtection="1">
      <alignment horizontal="left" vertical="center"/>
      <protection locked="0"/>
    </xf>
    <xf numFmtId="0" fontId="7" fillId="0" borderId="0" xfId="1" applyFont="1" applyAlignment="1"/>
    <xf numFmtId="0" fontId="9" fillId="3" borderId="0" xfId="2" applyFont="1" applyFill="1" applyBorder="1" applyAlignment="1" applyProtection="1">
      <alignment vertical="center"/>
      <protection locked="0"/>
    </xf>
    <xf numFmtId="0" fontId="7" fillId="0" borderId="0" xfId="1" applyFont="1" applyBorder="1"/>
    <xf numFmtId="0" fontId="9" fillId="3" borderId="0" xfId="1" applyFont="1" applyFill="1" applyBorder="1" applyAlignment="1" applyProtection="1">
      <alignment vertical="top"/>
      <protection locked="0"/>
    </xf>
    <xf numFmtId="0" fontId="9" fillId="3" borderId="0" xfId="1" applyFont="1" applyFill="1" applyBorder="1" applyAlignment="1" applyProtection="1">
      <alignment vertical="center"/>
      <protection locked="0"/>
    </xf>
    <xf numFmtId="0" fontId="9" fillId="3" borderId="0" xfId="1" applyNumberFormat="1" applyFont="1" applyFill="1" applyBorder="1" applyAlignment="1" applyProtection="1">
      <protection locked="0"/>
    </xf>
    <xf numFmtId="0" fontId="7" fillId="3" borderId="0" xfId="1" applyNumberFormat="1" applyFont="1" applyFill="1" applyBorder="1" applyAlignment="1" applyProtection="1">
      <alignment vertical="top"/>
      <protection locked="0"/>
    </xf>
    <xf numFmtId="0" fontId="9" fillId="3" borderId="0" xfId="1" applyNumberFormat="1" applyFont="1" applyFill="1" applyBorder="1" applyAlignment="1" applyProtection="1">
      <alignment wrapTex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" fillId="0" borderId="0" xfId="1" applyBorder="1"/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/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1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49" fontId="1" fillId="0" borderId="7" xfId="1" applyNumberFormat="1" applyFont="1" applyBorder="1" applyAlignment="1" applyProtection="1">
      <alignment vertical="center" textRotation="90"/>
      <protection locked="0"/>
    </xf>
    <xf numFmtId="0" fontId="12" fillId="7" borderId="7" xfId="1" applyNumberFormat="1" applyFont="1" applyFill="1" applyBorder="1" applyAlignment="1" applyProtection="1">
      <alignment horizontal="center" vertical="center"/>
      <protection locked="0"/>
    </xf>
    <xf numFmtId="0" fontId="12" fillId="13" borderId="7" xfId="1" applyNumberFormat="1" applyFont="1" applyFill="1" applyBorder="1" applyAlignment="1" applyProtection="1">
      <alignment horizontal="center" vertical="center"/>
      <protection locked="0"/>
    </xf>
    <xf numFmtId="49" fontId="1" fillId="14" borderId="24" xfId="1" applyNumberFormat="1" applyFont="1" applyFill="1" applyBorder="1" applyAlignment="1" applyProtection="1">
      <alignment horizontal="center" vertical="center"/>
      <protection locked="0"/>
    </xf>
    <xf numFmtId="49" fontId="1" fillId="14" borderId="25" xfId="1" applyNumberFormat="1" applyFont="1" applyFill="1" applyBorder="1" applyAlignment="1" applyProtection="1">
      <alignment horizontal="center" vertical="center"/>
      <protection locked="0"/>
    </xf>
    <xf numFmtId="0" fontId="1" fillId="0" borderId="15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top" wrapText="1"/>
      <protection locked="0"/>
    </xf>
    <xf numFmtId="0" fontId="12" fillId="0" borderId="0" xfId="1" applyNumberFormat="1" applyFont="1" applyFill="1" applyBorder="1" applyAlignment="1" applyProtection="1">
      <alignment horizontal="center" vertical="center"/>
      <protection locked="0"/>
    </xf>
    <xf numFmtId="49" fontId="1" fillId="14" borderId="15" xfId="1" applyNumberFormat="1" applyFont="1" applyFill="1" applyBorder="1" applyAlignment="1" applyProtection="1">
      <alignment horizontal="center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1" applyNumberFormat="1" applyFont="1" applyFill="1" applyBorder="1" applyAlignment="1" applyProtection="1">
      <alignment horizontal="center" vertical="center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/>
    </xf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2" fillId="0" borderId="2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8" xfId="1" applyNumberFormat="1" applyFont="1" applyFill="1" applyBorder="1" applyAlignment="1" applyProtection="1">
      <alignment horizontal="left" vertical="center" wrapText="1"/>
      <protection locked="0"/>
    </xf>
    <xf numFmtId="0" fontId="6" fillId="9" borderId="28" xfId="1" applyNumberFormat="1" applyFont="1" applyFill="1" applyBorder="1" applyAlignment="1" applyProtection="1">
      <alignment horizontal="center" vertical="center" wrapText="1"/>
      <protection locked="0"/>
    </xf>
    <xf numFmtId="0" fontId="2" fillId="8" borderId="2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" applyNumberFormat="1" applyFont="1" applyFill="1" applyBorder="1" applyAlignment="1" applyProtection="1">
      <alignment horizontal="left" vertical="center" wrapText="1"/>
      <protection locked="0"/>
    </xf>
    <xf numFmtId="0" fontId="2" fillId="10" borderId="28" xfId="1" applyNumberFormat="1" applyFont="1" applyFill="1" applyBorder="1" applyAlignment="1" applyProtection="1">
      <alignment horizontal="left" vertical="center" wrapText="1"/>
      <protection locked="0"/>
    </xf>
    <xf numFmtId="0" fontId="2" fillId="11" borderId="28" xfId="1" applyNumberFormat="1" applyFont="1" applyFill="1" applyBorder="1" applyAlignment="1" applyProtection="1">
      <alignment horizontal="left" vertical="center" wrapText="1"/>
      <protection locked="0"/>
    </xf>
    <xf numFmtId="0" fontId="2" fillId="6" borderId="28" xfId="1" applyNumberFormat="1" applyFont="1" applyFill="1" applyBorder="1" applyAlignment="1" applyProtection="1">
      <alignment horizontal="left" vertical="center" wrapText="1"/>
      <protection locked="0"/>
    </xf>
    <xf numFmtId="0" fontId="2" fillId="4" borderId="28" xfId="1" applyNumberFormat="1" applyFont="1" applyFill="1" applyBorder="1" applyAlignment="1" applyProtection="1">
      <alignment horizontal="left" vertical="center" wrapText="1"/>
      <protection locked="0"/>
    </xf>
    <xf numFmtId="0" fontId="2" fillId="9" borderId="28" xfId="1" applyNumberFormat="1" applyFont="1" applyFill="1" applyBorder="1" applyAlignment="1" applyProtection="1">
      <alignment horizontal="left" vertical="center" wrapText="1"/>
      <protection locked="0"/>
    </xf>
    <xf numFmtId="0" fontId="4" fillId="0" borderId="28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 vertical="center"/>
    </xf>
    <xf numFmtId="0" fontId="16" fillId="9" borderId="27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1" borderId="27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2" fillId="0" borderId="39" xfId="1" applyNumberFormat="1" applyFont="1" applyFill="1" applyBorder="1" applyAlignment="1" applyProtection="1">
      <alignment horizontal="center" vertical="center" wrapText="1"/>
      <protection locked="0"/>
    </xf>
    <xf numFmtId="0" fontId="16" fillId="9" borderId="6" xfId="0" applyFont="1" applyFill="1" applyBorder="1" applyAlignment="1">
      <alignment horizontal="center" vertical="center"/>
    </xf>
    <xf numFmtId="0" fontId="16" fillId="9" borderId="39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39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39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/>
    </xf>
    <xf numFmtId="0" fontId="4" fillId="0" borderId="39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1" fontId="2" fillId="1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10" borderId="7" xfId="1" applyNumberFormat="1" applyFont="1" applyFill="1" applyBorder="1" applyAlignment="1" applyProtection="1">
      <alignment horizontal="center" vertical="center" wrapText="1"/>
      <protection locked="0"/>
    </xf>
    <xf numFmtId="1" fontId="5" fillId="1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10" borderId="39" xfId="1" applyNumberFormat="1" applyFont="1" applyFill="1" applyBorder="1" applyAlignment="1" applyProtection="1">
      <alignment horizontal="center" vertical="center" wrapText="1"/>
      <protection locked="0"/>
    </xf>
    <xf numFmtId="1" fontId="4" fillId="8" borderId="6" xfId="0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 applyProtection="1"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5" fillId="8" borderId="7" xfId="0" applyFont="1" applyFill="1" applyBorder="1" applyAlignment="1">
      <alignment horizontal="center" vertical="center"/>
    </xf>
    <xf numFmtId="0" fontId="2" fillId="8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8" borderId="28" xfId="0" applyFont="1" applyFill="1" applyBorder="1" applyAlignment="1">
      <alignment horizontal="left"/>
    </xf>
    <xf numFmtId="0" fontId="4" fillId="8" borderId="6" xfId="0" applyFont="1" applyFill="1" applyBorder="1" applyAlignment="1">
      <alignment horizontal="left"/>
    </xf>
    <xf numFmtId="0" fontId="4" fillId="8" borderId="7" xfId="0" applyFont="1" applyFill="1" applyBorder="1" applyAlignment="1">
      <alignment horizontal="left"/>
    </xf>
    <xf numFmtId="0" fontId="5" fillId="8" borderId="7" xfId="0" applyFont="1" applyFill="1" applyBorder="1" applyAlignment="1">
      <alignment horizontal="left"/>
    </xf>
    <xf numFmtId="0" fontId="4" fillId="8" borderId="39" xfId="0" applyFont="1" applyFill="1" applyBorder="1" applyAlignment="1">
      <alignment horizontal="left"/>
    </xf>
    <xf numFmtId="0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42" xfId="1" applyNumberFormat="1" applyFont="1" applyFill="1" applyBorder="1" applyAlignment="1" applyProtection="1">
      <alignment horizontal="center" vertical="center"/>
      <protection locked="0"/>
    </xf>
    <xf numFmtId="0" fontId="12" fillId="0" borderId="43" xfId="1" applyNumberFormat="1" applyFont="1" applyFill="1" applyBorder="1" applyAlignment="1" applyProtection="1">
      <alignment horizontal="center" vertical="center"/>
      <protection locked="0"/>
    </xf>
    <xf numFmtId="0" fontId="12" fillId="7" borderId="43" xfId="1" applyNumberFormat="1" applyFont="1" applyFill="1" applyBorder="1" applyAlignment="1" applyProtection="1">
      <alignment horizontal="center" vertical="center"/>
      <protection locked="0"/>
    </xf>
    <xf numFmtId="0" fontId="12" fillId="5" borderId="43" xfId="1" applyNumberFormat="1" applyFont="1" applyFill="1" applyBorder="1" applyAlignment="1" applyProtection="1">
      <alignment horizontal="center" vertical="center"/>
      <protection locked="0"/>
    </xf>
    <xf numFmtId="0" fontId="12" fillId="12" borderId="43" xfId="1" applyNumberFormat="1" applyFont="1" applyFill="1" applyBorder="1" applyAlignment="1" applyProtection="1">
      <alignment horizontal="center" vertical="center"/>
      <protection locked="0"/>
    </xf>
    <xf numFmtId="0" fontId="1" fillId="0" borderId="43" xfId="1" applyFill="1" applyBorder="1" applyAlignment="1">
      <alignment horizontal="center"/>
    </xf>
    <xf numFmtId="0" fontId="12" fillId="2" borderId="43" xfId="1" applyNumberFormat="1" applyFont="1" applyFill="1" applyBorder="1" applyAlignment="1" applyProtection="1">
      <alignment horizontal="center" vertical="center"/>
      <protection locked="0"/>
    </xf>
    <xf numFmtId="0" fontId="12" fillId="5" borderId="7" xfId="1" applyNumberFormat="1" applyFont="1" applyFill="1" applyBorder="1" applyAlignment="1" applyProtection="1">
      <alignment horizontal="center" vertical="center"/>
      <protection locked="0"/>
    </xf>
    <xf numFmtId="49" fontId="1" fillId="14" borderId="45" xfId="1" applyNumberFormat="1" applyFont="1" applyFill="1" applyBorder="1" applyAlignment="1" applyProtection="1">
      <alignment horizontal="center" vertical="center"/>
      <protection locked="0"/>
    </xf>
    <xf numFmtId="0" fontId="12" fillId="15" borderId="43" xfId="1" applyNumberFormat="1" applyFont="1" applyFill="1" applyBorder="1" applyAlignment="1" applyProtection="1">
      <alignment horizontal="center" vertical="center"/>
      <protection locked="0"/>
    </xf>
    <xf numFmtId="0" fontId="12" fillId="15" borderId="7" xfId="1" applyNumberFormat="1" applyFont="1" applyFill="1" applyBorder="1" applyAlignment="1" applyProtection="1">
      <alignment horizontal="center" vertical="center"/>
      <protection locked="0"/>
    </xf>
    <xf numFmtId="0" fontId="12" fillId="10" borderId="43" xfId="1" applyNumberFormat="1" applyFont="1" applyFill="1" applyBorder="1" applyAlignment="1" applyProtection="1">
      <alignment horizontal="center" vertical="center"/>
      <protection locked="0"/>
    </xf>
    <xf numFmtId="0" fontId="12" fillId="10" borderId="44" xfId="1" applyNumberFormat="1" applyFont="1" applyFill="1" applyBorder="1" applyAlignment="1" applyProtection="1">
      <alignment horizontal="center" vertical="center"/>
      <protection locked="0"/>
    </xf>
    <xf numFmtId="0" fontId="12" fillId="1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39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4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1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2" fillId="12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" fillId="3" borderId="21" xfId="1" applyNumberFormat="1" applyFont="1" applyFill="1" applyBorder="1" applyAlignment="1" applyProtection="1">
      <alignment horizontal="center" vertical="center"/>
      <protection locked="0"/>
    </xf>
    <xf numFmtId="0" fontId="12" fillId="0" borderId="13" xfId="1" applyNumberFormat="1" applyFont="1" applyFill="1" applyBorder="1" applyAlignment="1" applyProtection="1">
      <alignment horizontal="center" vertical="center"/>
      <protection locked="0"/>
    </xf>
    <xf numFmtId="0" fontId="12" fillId="13" borderId="21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49" fontId="5" fillId="0" borderId="7" xfId="0" applyNumberFormat="1" applyFont="1" applyFill="1" applyBorder="1" applyAlignment="1">
      <alignment horizontal="center" vertical="center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>
      <alignment horizontal="center" vertical="center"/>
    </xf>
    <xf numFmtId="0" fontId="11" fillId="0" borderId="37" xfId="1" applyNumberFormat="1" applyFont="1" applyFill="1" applyBorder="1" applyAlignment="1" applyProtection="1">
      <alignment horizontal="center" vertical="center"/>
      <protection locked="0"/>
    </xf>
    <xf numFmtId="0" fontId="12" fillId="7" borderId="13" xfId="1" applyNumberFormat="1" applyFont="1" applyFill="1" applyBorder="1" applyAlignment="1" applyProtection="1">
      <alignment horizontal="center" vertical="center"/>
      <protection locked="0"/>
    </xf>
    <xf numFmtId="0" fontId="12" fillId="13" borderId="13" xfId="1" applyNumberFormat="1" applyFont="1" applyFill="1" applyBorder="1" applyAlignment="1" applyProtection="1">
      <alignment horizontal="center" vertical="center"/>
      <protection locked="0"/>
    </xf>
    <xf numFmtId="0" fontId="12" fillId="5" borderId="13" xfId="1" applyNumberFormat="1" applyFont="1" applyFill="1" applyBorder="1" applyAlignment="1" applyProtection="1">
      <alignment horizontal="center" vertical="center"/>
      <protection locked="0"/>
    </xf>
    <xf numFmtId="0" fontId="12" fillId="12" borderId="13" xfId="1" applyNumberFormat="1" applyFont="1" applyFill="1" applyBorder="1" applyAlignment="1" applyProtection="1">
      <alignment horizontal="center" vertical="center"/>
      <protection locked="0"/>
    </xf>
    <xf numFmtId="0" fontId="12" fillId="12" borderId="38" xfId="1" applyNumberFormat="1" applyFont="1" applyFill="1" applyBorder="1" applyAlignment="1" applyProtection="1">
      <alignment horizontal="center" vertical="center"/>
      <protection locked="0"/>
    </xf>
    <xf numFmtId="0" fontId="1" fillId="0" borderId="39" xfId="1" applyNumberFormat="1" applyFont="1" applyBorder="1" applyAlignment="1" applyProtection="1">
      <alignment horizontal="left" vertical="center" textRotation="90"/>
      <protection locked="0"/>
    </xf>
    <xf numFmtId="0" fontId="1" fillId="3" borderId="22" xfId="1" applyNumberFormat="1" applyFont="1" applyFill="1" applyBorder="1" applyAlignment="1" applyProtection="1">
      <alignment horizontal="left" vertical="center"/>
      <protection locked="0"/>
    </xf>
    <xf numFmtId="0" fontId="9" fillId="3" borderId="0" xfId="2" applyFont="1" applyFill="1" applyBorder="1" applyAlignment="1" applyProtection="1">
      <alignment horizontal="left" wrapText="1"/>
      <protection locked="0"/>
    </xf>
    <xf numFmtId="0" fontId="9" fillId="3" borderId="0" xfId="2" applyFont="1" applyFill="1" applyBorder="1" applyAlignment="1" applyProtection="1">
      <alignment horizontal="right" wrapText="1"/>
      <protection locked="0"/>
    </xf>
    <xf numFmtId="0" fontId="9" fillId="3" borderId="0" xfId="2" applyFont="1" applyFill="1" applyBorder="1" applyAlignment="1" applyProtection="1">
      <alignment horizontal="left" wrapText="1"/>
      <protection locked="0"/>
    </xf>
    <xf numFmtId="0" fontId="22" fillId="3" borderId="0" xfId="2" applyFont="1" applyFill="1" applyBorder="1" applyAlignment="1" applyProtection="1">
      <alignment horizontal="center" vertical="center"/>
      <protection locked="0"/>
    </xf>
    <xf numFmtId="0" fontId="7" fillId="3" borderId="9" xfId="1" applyNumberFormat="1" applyFont="1" applyFill="1" applyBorder="1" applyAlignment="1" applyProtection="1">
      <alignment horizontal="center" vertical="center"/>
      <protection locked="0"/>
    </xf>
    <xf numFmtId="0" fontId="19" fillId="3" borderId="9" xfId="1" applyNumberFormat="1" applyFont="1" applyFill="1" applyBorder="1" applyAlignment="1" applyProtection="1">
      <alignment horizontal="center" vertical="center"/>
      <protection locked="0"/>
    </xf>
    <xf numFmtId="0" fontId="7" fillId="3" borderId="9" xfId="1" applyNumberFormat="1" applyFont="1" applyFill="1" applyBorder="1" applyAlignment="1" applyProtection="1">
      <alignment horizontal="center" wrapText="1"/>
      <protection locked="0"/>
    </xf>
    <xf numFmtId="0" fontId="9" fillId="0" borderId="0" xfId="1" applyFont="1" applyAlignment="1" applyProtection="1">
      <alignment horizontal="center" vertical="top"/>
      <protection locked="0"/>
    </xf>
    <xf numFmtId="0" fontId="22" fillId="3" borderId="0" xfId="2" applyFont="1" applyFill="1" applyBorder="1" applyAlignment="1" applyProtection="1">
      <alignment horizontal="left" vertical="center"/>
      <protection locked="0"/>
    </xf>
    <xf numFmtId="0" fontId="9" fillId="3" borderId="0" xfId="2" applyFont="1" applyFill="1" applyBorder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top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3" borderId="0" xfId="2" applyFont="1" applyFill="1" applyBorder="1" applyAlignment="1" applyProtection="1">
      <alignment horizontal="center" vertical="top"/>
      <protection locked="0"/>
    </xf>
    <xf numFmtId="0" fontId="9" fillId="3" borderId="0" xfId="2" applyFont="1" applyFill="1" applyBorder="1" applyAlignment="1" applyProtection="1">
      <alignment horizontal="right" wrapText="1"/>
      <protection locked="0"/>
    </xf>
    <xf numFmtId="0" fontId="7" fillId="3" borderId="9" xfId="1" applyNumberFormat="1" applyFont="1" applyFill="1" applyBorder="1" applyAlignment="1" applyProtection="1">
      <alignment horizontal="left" vertical="top" wrapText="1"/>
      <protection locked="0"/>
    </xf>
    <xf numFmtId="0" fontId="9" fillId="3" borderId="0" xfId="1" applyFont="1" applyFill="1" applyBorder="1" applyAlignment="1" applyProtection="1">
      <alignment horizontal="center" vertical="top"/>
      <protection locked="0"/>
    </xf>
    <xf numFmtId="0" fontId="9" fillId="3" borderId="0" xfId="1" applyFont="1" applyFill="1" applyBorder="1" applyAlignment="1" applyProtection="1">
      <alignment horizontal="left" vertical="top"/>
      <protection locked="0"/>
    </xf>
    <xf numFmtId="0" fontId="9" fillId="3" borderId="9" xfId="1" applyFont="1" applyFill="1" applyBorder="1" applyAlignment="1" applyProtection="1">
      <alignment horizontal="left" vertical="center"/>
      <protection locked="0"/>
    </xf>
    <xf numFmtId="0" fontId="9" fillId="3" borderId="16" xfId="1" applyFont="1" applyFill="1" applyBorder="1" applyAlignment="1" applyProtection="1">
      <alignment horizontal="left" vertical="center" wrapText="1"/>
      <protection locked="0"/>
    </xf>
    <xf numFmtId="0" fontId="9" fillId="3" borderId="9" xfId="1" applyNumberFormat="1" applyFont="1" applyFill="1" applyBorder="1" applyAlignment="1" applyProtection="1">
      <alignment horizontal="left"/>
      <protection locked="0"/>
    </xf>
    <xf numFmtId="0" fontId="9" fillId="3" borderId="9" xfId="1" applyNumberFormat="1" applyFont="1" applyFill="1" applyBorder="1" applyAlignment="1" applyProtection="1">
      <alignment horizontal="center"/>
      <protection locked="0"/>
    </xf>
    <xf numFmtId="0" fontId="9" fillId="3" borderId="16" xfId="1" applyFont="1" applyFill="1" applyBorder="1" applyAlignment="1" applyProtection="1">
      <alignment horizontal="left" vertical="top"/>
      <protection locked="0"/>
    </xf>
    <xf numFmtId="0" fontId="7" fillId="3" borderId="0" xfId="1" applyNumberFormat="1" applyFont="1" applyFill="1" applyBorder="1" applyAlignment="1" applyProtection="1">
      <alignment horizontal="left" vertical="top" wrapText="1"/>
      <protection locked="0"/>
    </xf>
    <xf numFmtId="0" fontId="14" fillId="3" borderId="9" xfId="1" applyFont="1" applyFill="1" applyBorder="1" applyAlignment="1" applyProtection="1">
      <alignment horizontal="left" vertical="center"/>
      <protection locked="0"/>
    </xf>
    <xf numFmtId="0" fontId="9" fillId="3" borderId="0" xfId="1" applyNumberFormat="1" applyFont="1" applyFill="1" applyBorder="1" applyAlignment="1" applyProtection="1">
      <alignment horizontal="left" wrapText="1"/>
      <protection locked="0"/>
    </xf>
    <xf numFmtId="0" fontId="9" fillId="3" borderId="9" xfId="1" applyNumberFormat="1" applyFont="1" applyFill="1" applyBorder="1" applyAlignment="1" applyProtection="1">
      <alignment horizontal="left" wrapText="1"/>
      <protection locked="0"/>
    </xf>
    <xf numFmtId="0" fontId="9" fillId="3" borderId="16" xfId="1" applyFont="1" applyFill="1" applyBorder="1" applyAlignment="1" applyProtection="1">
      <alignment horizontal="left" vertical="center"/>
      <protection locked="0"/>
    </xf>
    <xf numFmtId="0" fontId="9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14" fillId="3" borderId="0" xfId="1" applyFont="1" applyFill="1" applyBorder="1" applyAlignment="1" applyProtection="1">
      <alignment horizontal="left" vertical="center"/>
      <protection locked="0"/>
    </xf>
    <xf numFmtId="0" fontId="7" fillId="3" borderId="0" xfId="1" applyNumberFormat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Border="1" applyAlignment="1" applyProtection="1">
      <alignment horizontal="left" vertical="top"/>
      <protection locked="0"/>
    </xf>
    <xf numFmtId="0" fontId="14" fillId="3" borderId="0" xfId="1" applyFont="1" applyFill="1" applyBorder="1" applyAlignment="1" applyProtection="1">
      <alignment horizontal="right" vertical="center"/>
      <protection locked="0"/>
    </xf>
    <xf numFmtId="0" fontId="7" fillId="3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NumberFormat="1" applyFont="1" applyFill="1" applyBorder="1" applyAlignment="1" applyProtection="1">
      <alignment horizontal="left" vertical="center"/>
      <protection locked="0"/>
    </xf>
    <xf numFmtId="0" fontId="11" fillId="0" borderId="7" xfId="1" applyNumberFormat="1" applyFont="1" applyFill="1" applyBorder="1" applyAlignment="1" applyProtection="1">
      <alignment horizontal="center" vertical="center"/>
      <protection locked="0"/>
    </xf>
    <xf numFmtId="0" fontId="11" fillId="0" borderId="7" xfId="1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</xf>
    <xf numFmtId="0" fontId="13" fillId="0" borderId="7" xfId="1" applyNumberFormat="1" applyFont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Border="1"/>
    <xf numFmtId="0" fontId="1" fillId="0" borderId="0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0" xfId="1"/>
    <xf numFmtId="0" fontId="13" fillId="0" borderId="7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top"/>
      <protection locked="0"/>
    </xf>
    <xf numFmtId="0" fontId="21" fillId="0" borderId="0" xfId="1" applyFont="1" applyBorder="1" applyAlignment="1" applyProtection="1">
      <alignment horizontal="left" vertical="top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39" xfId="1" applyNumberFormat="1" applyFont="1" applyBorder="1" applyAlignment="1" applyProtection="1">
      <alignment horizontal="center" vertical="center"/>
      <protection locked="0"/>
    </xf>
    <xf numFmtId="0" fontId="1" fillId="3" borderId="46" xfId="1" applyNumberFormat="1" applyFont="1" applyFill="1" applyBorder="1" applyAlignment="1" applyProtection="1">
      <alignment horizontal="center" vertical="center"/>
      <protection locked="0"/>
    </xf>
    <xf numFmtId="0" fontId="1" fillId="3" borderId="47" xfId="1" applyNumberFormat="1" applyFont="1" applyFill="1" applyBorder="1" applyAlignment="1" applyProtection="1">
      <alignment horizontal="center" vertical="center"/>
      <protection locked="0"/>
    </xf>
    <xf numFmtId="0" fontId="12" fillId="5" borderId="13" xfId="1" applyNumberFormat="1" applyFont="1" applyFill="1" applyBorder="1" applyAlignment="1" applyProtection="1">
      <alignment horizontal="center" vertical="center"/>
      <protection locked="0"/>
    </xf>
    <xf numFmtId="0" fontId="1" fillId="0" borderId="11" xfId="1" applyNumberFormat="1" applyFont="1" applyBorder="1" applyAlignment="1" applyProtection="1">
      <alignment horizontal="center" vertical="center" textRotation="90"/>
      <protection locked="0"/>
    </xf>
    <xf numFmtId="0" fontId="1" fillId="0" borderId="13" xfId="1" applyNumberFormat="1" applyFont="1" applyBorder="1" applyAlignment="1" applyProtection="1">
      <alignment horizontal="center" vertical="center" textRotation="90"/>
      <protection locked="0"/>
    </xf>
    <xf numFmtId="0" fontId="1" fillId="0" borderId="17" xfId="1" applyNumberFormat="1" applyFont="1" applyBorder="1" applyAlignment="1" applyProtection="1">
      <alignment horizontal="center" vertical="center"/>
      <protection locked="0"/>
    </xf>
    <xf numFmtId="0" fontId="1" fillId="0" borderId="18" xfId="1" applyNumberFormat="1" applyFont="1" applyBorder="1" applyAlignment="1" applyProtection="1">
      <alignment horizontal="center" vertical="center"/>
      <protection locked="0"/>
    </xf>
    <xf numFmtId="0" fontId="1" fillId="0" borderId="19" xfId="1" applyNumberFormat="1" applyFont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" fillId="0" borderId="6" xfId="1" applyNumberFormat="1" applyFont="1" applyBorder="1" applyAlignment="1" applyProtection="1">
      <alignment horizontal="center" vertical="center"/>
      <protection locked="0"/>
    </xf>
    <xf numFmtId="0" fontId="1" fillId="0" borderId="23" xfId="1" applyNumberFormat="1" applyFont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27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1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2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3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4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7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1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3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6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8" xfId="1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3"/>
    <cellStyle name="Обычный 2 2" xfId="4"/>
    <cellStyle name="Обычный 3" xfId="2"/>
    <cellStyle name="Обычный 4" xfId="1"/>
  </cellStyles>
  <dxfs count="0"/>
  <tableStyles count="0" defaultTableStyle="TableStyleMedium2" defaultPivotStyle="PivotStyleLight16"/>
  <colors>
    <mruColors>
      <color rgb="FFCCFF99"/>
      <color rgb="FFFF9900"/>
      <color rgb="FFCCFFCC"/>
      <color rgb="FFFFCCC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1:AX33"/>
  <sheetViews>
    <sheetView tabSelected="1" zoomScaleNormal="100" workbookViewId="0">
      <selection activeCell="R21" sqref="R21:AE22"/>
    </sheetView>
  </sheetViews>
  <sheetFormatPr defaultColWidth="12.5703125" defaultRowHeight="13.5" customHeight="1" x14ac:dyDescent="0.25"/>
  <cols>
    <col min="1" max="1" width="3.28515625" style="21" customWidth="1"/>
    <col min="2" max="2" width="3.42578125" style="21" customWidth="1"/>
    <col min="3" max="3" width="5.28515625" style="21" customWidth="1"/>
    <col min="4" max="4" width="11.42578125" style="21" customWidth="1"/>
    <col min="5" max="5" width="11.140625" style="21" customWidth="1"/>
    <col min="6" max="6" width="2.85546875" style="21" customWidth="1"/>
    <col min="7" max="7" width="6.28515625" style="21" customWidth="1"/>
    <col min="8" max="8" width="9.42578125" style="21" customWidth="1"/>
    <col min="9" max="44" width="2.85546875" style="21" customWidth="1"/>
    <col min="45" max="45" width="7.28515625" style="21" customWidth="1"/>
    <col min="46" max="46" width="2.85546875" style="21" customWidth="1"/>
    <col min="47" max="47" width="5" style="21" customWidth="1"/>
    <col min="48" max="48" width="7.7109375" style="21" customWidth="1"/>
    <col min="49" max="49" width="12" style="21" customWidth="1"/>
    <col min="50" max="257" width="12.5703125" style="21"/>
    <col min="258" max="258" width="0" style="21" hidden="1" customWidth="1"/>
    <col min="259" max="259" width="7.7109375" style="21" customWidth="1"/>
    <col min="260" max="260" width="7" style="21" customWidth="1"/>
    <col min="261" max="261" width="14.7109375" style="21" customWidth="1"/>
    <col min="262" max="262" width="2.85546875" style="21" customWidth="1"/>
    <col min="263" max="263" width="6.28515625" style="21" customWidth="1"/>
    <col min="264" max="302" width="2.85546875" style="21" customWidth="1"/>
    <col min="303" max="303" width="5" style="21" customWidth="1"/>
    <col min="304" max="304" width="12.7109375" style="21" customWidth="1"/>
    <col min="305" max="305" width="2.85546875" style="21" customWidth="1"/>
    <col min="306" max="513" width="12.5703125" style="21"/>
    <col min="514" max="514" width="0" style="21" hidden="1" customWidth="1"/>
    <col min="515" max="515" width="7.7109375" style="21" customWidth="1"/>
    <col min="516" max="516" width="7" style="21" customWidth="1"/>
    <col min="517" max="517" width="14.7109375" style="21" customWidth="1"/>
    <col min="518" max="518" width="2.85546875" style="21" customWidth="1"/>
    <col min="519" max="519" width="6.28515625" style="21" customWidth="1"/>
    <col min="520" max="558" width="2.85546875" style="21" customWidth="1"/>
    <col min="559" max="559" width="5" style="21" customWidth="1"/>
    <col min="560" max="560" width="12.7109375" style="21" customWidth="1"/>
    <col min="561" max="561" width="2.85546875" style="21" customWidth="1"/>
    <col min="562" max="769" width="12.5703125" style="21"/>
    <col min="770" max="770" width="0" style="21" hidden="1" customWidth="1"/>
    <col min="771" max="771" width="7.7109375" style="21" customWidth="1"/>
    <col min="772" max="772" width="7" style="21" customWidth="1"/>
    <col min="773" max="773" width="14.7109375" style="21" customWidth="1"/>
    <col min="774" max="774" width="2.85546875" style="21" customWidth="1"/>
    <col min="775" max="775" width="6.28515625" style="21" customWidth="1"/>
    <col min="776" max="814" width="2.85546875" style="21" customWidth="1"/>
    <col min="815" max="815" width="5" style="21" customWidth="1"/>
    <col min="816" max="816" width="12.7109375" style="21" customWidth="1"/>
    <col min="817" max="817" width="2.85546875" style="21" customWidth="1"/>
    <col min="818" max="1025" width="12.5703125" style="21"/>
    <col min="1026" max="1026" width="0" style="21" hidden="1" customWidth="1"/>
    <col min="1027" max="1027" width="7.7109375" style="21" customWidth="1"/>
    <col min="1028" max="1028" width="7" style="21" customWidth="1"/>
    <col min="1029" max="1029" width="14.7109375" style="21" customWidth="1"/>
    <col min="1030" max="1030" width="2.85546875" style="21" customWidth="1"/>
    <col min="1031" max="1031" width="6.28515625" style="21" customWidth="1"/>
    <col min="1032" max="1070" width="2.85546875" style="21" customWidth="1"/>
    <col min="1071" max="1071" width="5" style="21" customWidth="1"/>
    <col min="1072" max="1072" width="12.7109375" style="21" customWidth="1"/>
    <col min="1073" max="1073" width="2.85546875" style="21" customWidth="1"/>
    <col min="1074" max="1281" width="12.5703125" style="21"/>
    <col min="1282" max="1282" width="0" style="21" hidden="1" customWidth="1"/>
    <col min="1283" max="1283" width="7.7109375" style="21" customWidth="1"/>
    <col min="1284" max="1284" width="7" style="21" customWidth="1"/>
    <col min="1285" max="1285" width="14.7109375" style="21" customWidth="1"/>
    <col min="1286" max="1286" width="2.85546875" style="21" customWidth="1"/>
    <col min="1287" max="1287" width="6.28515625" style="21" customWidth="1"/>
    <col min="1288" max="1326" width="2.85546875" style="21" customWidth="1"/>
    <col min="1327" max="1327" width="5" style="21" customWidth="1"/>
    <col min="1328" max="1328" width="12.7109375" style="21" customWidth="1"/>
    <col min="1329" max="1329" width="2.85546875" style="21" customWidth="1"/>
    <col min="1330" max="1537" width="12.5703125" style="21"/>
    <col min="1538" max="1538" width="0" style="21" hidden="1" customWidth="1"/>
    <col min="1539" max="1539" width="7.7109375" style="21" customWidth="1"/>
    <col min="1540" max="1540" width="7" style="21" customWidth="1"/>
    <col min="1541" max="1541" width="14.7109375" style="21" customWidth="1"/>
    <col min="1542" max="1542" width="2.85546875" style="21" customWidth="1"/>
    <col min="1543" max="1543" width="6.28515625" style="21" customWidth="1"/>
    <col min="1544" max="1582" width="2.85546875" style="21" customWidth="1"/>
    <col min="1583" max="1583" width="5" style="21" customWidth="1"/>
    <col min="1584" max="1584" width="12.7109375" style="21" customWidth="1"/>
    <col min="1585" max="1585" width="2.85546875" style="21" customWidth="1"/>
    <col min="1586" max="1793" width="12.5703125" style="21"/>
    <col min="1794" max="1794" width="0" style="21" hidden="1" customWidth="1"/>
    <col min="1795" max="1795" width="7.7109375" style="21" customWidth="1"/>
    <col min="1796" max="1796" width="7" style="21" customWidth="1"/>
    <col min="1797" max="1797" width="14.7109375" style="21" customWidth="1"/>
    <col min="1798" max="1798" width="2.85546875" style="21" customWidth="1"/>
    <col min="1799" max="1799" width="6.28515625" style="21" customWidth="1"/>
    <col min="1800" max="1838" width="2.85546875" style="21" customWidth="1"/>
    <col min="1839" max="1839" width="5" style="21" customWidth="1"/>
    <col min="1840" max="1840" width="12.7109375" style="21" customWidth="1"/>
    <col min="1841" max="1841" width="2.85546875" style="21" customWidth="1"/>
    <col min="1842" max="2049" width="12.5703125" style="21"/>
    <col min="2050" max="2050" width="0" style="21" hidden="1" customWidth="1"/>
    <col min="2051" max="2051" width="7.7109375" style="21" customWidth="1"/>
    <col min="2052" max="2052" width="7" style="21" customWidth="1"/>
    <col min="2053" max="2053" width="14.7109375" style="21" customWidth="1"/>
    <col min="2054" max="2054" width="2.85546875" style="21" customWidth="1"/>
    <col min="2055" max="2055" width="6.28515625" style="21" customWidth="1"/>
    <col min="2056" max="2094" width="2.85546875" style="21" customWidth="1"/>
    <col min="2095" max="2095" width="5" style="21" customWidth="1"/>
    <col min="2096" max="2096" width="12.7109375" style="21" customWidth="1"/>
    <col min="2097" max="2097" width="2.85546875" style="21" customWidth="1"/>
    <col min="2098" max="2305" width="12.5703125" style="21"/>
    <col min="2306" max="2306" width="0" style="21" hidden="1" customWidth="1"/>
    <col min="2307" max="2307" width="7.7109375" style="21" customWidth="1"/>
    <col min="2308" max="2308" width="7" style="21" customWidth="1"/>
    <col min="2309" max="2309" width="14.7109375" style="21" customWidth="1"/>
    <col min="2310" max="2310" width="2.85546875" style="21" customWidth="1"/>
    <col min="2311" max="2311" width="6.28515625" style="21" customWidth="1"/>
    <col min="2312" max="2350" width="2.85546875" style="21" customWidth="1"/>
    <col min="2351" max="2351" width="5" style="21" customWidth="1"/>
    <col min="2352" max="2352" width="12.7109375" style="21" customWidth="1"/>
    <col min="2353" max="2353" width="2.85546875" style="21" customWidth="1"/>
    <col min="2354" max="2561" width="12.5703125" style="21"/>
    <col min="2562" max="2562" width="0" style="21" hidden="1" customWidth="1"/>
    <col min="2563" max="2563" width="7.7109375" style="21" customWidth="1"/>
    <col min="2564" max="2564" width="7" style="21" customWidth="1"/>
    <col min="2565" max="2565" width="14.7109375" style="21" customWidth="1"/>
    <col min="2566" max="2566" width="2.85546875" style="21" customWidth="1"/>
    <col min="2567" max="2567" width="6.28515625" style="21" customWidth="1"/>
    <col min="2568" max="2606" width="2.85546875" style="21" customWidth="1"/>
    <col min="2607" max="2607" width="5" style="21" customWidth="1"/>
    <col min="2608" max="2608" width="12.7109375" style="21" customWidth="1"/>
    <col min="2609" max="2609" width="2.85546875" style="21" customWidth="1"/>
    <col min="2610" max="2817" width="12.5703125" style="21"/>
    <col min="2818" max="2818" width="0" style="21" hidden="1" customWidth="1"/>
    <col min="2819" max="2819" width="7.7109375" style="21" customWidth="1"/>
    <col min="2820" max="2820" width="7" style="21" customWidth="1"/>
    <col min="2821" max="2821" width="14.7109375" style="21" customWidth="1"/>
    <col min="2822" max="2822" width="2.85546875" style="21" customWidth="1"/>
    <col min="2823" max="2823" width="6.28515625" style="21" customWidth="1"/>
    <col min="2824" max="2862" width="2.85546875" style="21" customWidth="1"/>
    <col min="2863" max="2863" width="5" style="21" customWidth="1"/>
    <col min="2864" max="2864" width="12.7109375" style="21" customWidth="1"/>
    <col min="2865" max="2865" width="2.85546875" style="21" customWidth="1"/>
    <col min="2866" max="3073" width="12.5703125" style="21"/>
    <col min="3074" max="3074" width="0" style="21" hidden="1" customWidth="1"/>
    <col min="3075" max="3075" width="7.7109375" style="21" customWidth="1"/>
    <col min="3076" max="3076" width="7" style="21" customWidth="1"/>
    <col min="3077" max="3077" width="14.7109375" style="21" customWidth="1"/>
    <col min="3078" max="3078" width="2.85546875" style="21" customWidth="1"/>
    <col min="3079" max="3079" width="6.28515625" style="21" customWidth="1"/>
    <col min="3080" max="3118" width="2.85546875" style="21" customWidth="1"/>
    <col min="3119" max="3119" width="5" style="21" customWidth="1"/>
    <col min="3120" max="3120" width="12.7109375" style="21" customWidth="1"/>
    <col min="3121" max="3121" width="2.85546875" style="21" customWidth="1"/>
    <col min="3122" max="3329" width="12.5703125" style="21"/>
    <col min="3330" max="3330" width="0" style="21" hidden="1" customWidth="1"/>
    <col min="3331" max="3331" width="7.7109375" style="21" customWidth="1"/>
    <col min="3332" max="3332" width="7" style="21" customWidth="1"/>
    <col min="3333" max="3333" width="14.7109375" style="21" customWidth="1"/>
    <col min="3334" max="3334" width="2.85546875" style="21" customWidth="1"/>
    <col min="3335" max="3335" width="6.28515625" style="21" customWidth="1"/>
    <col min="3336" max="3374" width="2.85546875" style="21" customWidth="1"/>
    <col min="3375" max="3375" width="5" style="21" customWidth="1"/>
    <col min="3376" max="3376" width="12.7109375" style="21" customWidth="1"/>
    <col min="3377" max="3377" width="2.85546875" style="21" customWidth="1"/>
    <col min="3378" max="3585" width="12.5703125" style="21"/>
    <col min="3586" max="3586" width="0" style="21" hidden="1" customWidth="1"/>
    <col min="3587" max="3587" width="7.7109375" style="21" customWidth="1"/>
    <col min="3588" max="3588" width="7" style="21" customWidth="1"/>
    <col min="3589" max="3589" width="14.7109375" style="21" customWidth="1"/>
    <col min="3590" max="3590" width="2.85546875" style="21" customWidth="1"/>
    <col min="3591" max="3591" width="6.28515625" style="21" customWidth="1"/>
    <col min="3592" max="3630" width="2.85546875" style="21" customWidth="1"/>
    <col min="3631" max="3631" width="5" style="21" customWidth="1"/>
    <col min="3632" max="3632" width="12.7109375" style="21" customWidth="1"/>
    <col min="3633" max="3633" width="2.85546875" style="21" customWidth="1"/>
    <col min="3634" max="3841" width="12.5703125" style="21"/>
    <col min="3842" max="3842" width="0" style="21" hidden="1" customWidth="1"/>
    <col min="3843" max="3843" width="7.7109375" style="21" customWidth="1"/>
    <col min="3844" max="3844" width="7" style="21" customWidth="1"/>
    <col min="3845" max="3845" width="14.7109375" style="21" customWidth="1"/>
    <col min="3846" max="3846" width="2.85546875" style="21" customWidth="1"/>
    <col min="3847" max="3847" width="6.28515625" style="21" customWidth="1"/>
    <col min="3848" max="3886" width="2.85546875" style="21" customWidth="1"/>
    <col min="3887" max="3887" width="5" style="21" customWidth="1"/>
    <col min="3888" max="3888" width="12.7109375" style="21" customWidth="1"/>
    <col min="3889" max="3889" width="2.85546875" style="21" customWidth="1"/>
    <col min="3890" max="4097" width="12.5703125" style="21"/>
    <col min="4098" max="4098" width="0" style="21" hidden="1" customWidth="1"/>
    <col min="4099" max="4099" width="7.7109375" style="21" customWidth="1"/>
    <col min="4100" max="4100" width="7" style="21" customWidth="1"/>
    <col min="4101" max="4101" width="14.7109375" style="21" customWidth="1"/>
    <col min="4102" max="4102" width="2.85546875" style="21" customWidth="1"/>
    <col min="4103" max="4103" width="6.28515625" style="21" customWidth="1"/>
    <col min="4104" max="4142" width="2.85546875" style="21" customWidth="1"/>
    <col min="4143" max="4143" width="5" style="21" customWidth="1"/>
    <col min="4144" max="4144" width="12.7109375" style="21" customWidth="1"/>
    <col min="4145" max="4145" width="2.85546875" style="21" customWidth="1"/>
    <col min="4146" max="4353" width="12.5703125" style="21"/>
    <col min="4354" max="4354" width="0" style="21" hidden="1" customWidth="1"/>
    <col min="4355" max="4355" width="7.7109375" style="21" customWidth="1"/>
    <col min="4356" max="4356" width="7" style="21" customWidth="1"/>
    <col min="4357" max="4357" width="14.7109375" style="21" customWidth="1"/>
    <col min="4358" max="4358" width="2.85546875" style="21" customWidth="1"/>
    <col min="4359" max="4359" width="6.28515625" style="21" customWidth="1"/>
    <col min="4360" max="4398" width="2.85546875" style="21" customWidth="1"/>
    <col min="4399" max="4399" width="5" style="21" customWidth="1"/>
    <col min="4400" max="4400" width="12.7109375" style="21" customWidth="1"/>
    <col min="4401" max="4401" width="2.85546875" style="21" customWidth="1"/>
    <col min="4402" max="4609" width="12.5703125" style="21"/>
    <col min="4610" max="4610" width="0" style="21" hidden="1" customWidth="1"/>
    <col min="4611" max="4611" width="7.7109375" style="21" customWidth="1"/>
    <col min="4612" max="4612" width="7" style="21" customWidth="1"/>
    <col min="4613" max="4613" width="14.7109375" style="21" customWidth="1"/>
    <col min="4614" max="4614" width="2.85546875" style="21" customWidth="1"/>
    <col min="4615" max="4615" width="6.28515625" style="21" customWidth="1"/>
    <col min="4616" max="4654" width="2.85546875" style="21" customWidth="1"/>
    <col min="4655" max="4655" width="5" style="21" customWidth="1"/>
    <col min="4656" max="4656" width="12.7109375" style="21" customWidth="1"/>
    <col min="4657" max="4657" width="2.85546875" style="21" customWidth="1"/>
    <col min="4658" max="4865" width="12.5703125" style="21"/>
    <col min="4866" max="4866" width="0" style="21" hidden="1" customWidth="1"/>
    <col min="4867" max="4867" width="7.7109375" style="21" customWidth="1"/>
    <col min="4868" max="4868" width="7" style="21" customWidth="1"/>
    <col min="4869" max="4869" width="14.7109375" style="21" customWidth="1"/>
    <col min="4870" max="4870" width="2.85546875" style="21" customWidth="1"/>
    <col min="4871" max="4871" width="6.28515625" style="21" customWidth="1"/>
    <col min="4872" max="4910" width="2.85546875" style="21" customWidth="1"/>
    <col min="4911" max="4911" width="5" style="21" customWidth="1"/>
    <col min="4912" max="4912" width="12.7109375" style="21" customWidth="1"/>
    <col min="4913" max="4913" width="2.85546875" style="21" customWidth="1"/>
    <col min="4914" max="5121" width="12.5703125" style="21"/>
    <col min="5122" max="5122" width="0" style="21" hidden="1" customWidth="1"/>
    <col min="5123" max="5123" width="7.7109375" style="21" customWidth="1"/>
    <col min="5124" max="5124" width="7" style="21" customWidth="1"/>
    <col min="5125" max="5125" width="14.7109375" style="21" customWidth="1"/>
    <col min="5126" max="5126" width="2.85546875" style="21" customWidth="1"/>
    <col min="5127" max="5127" width="6.28515625" style="21" customWidth="1"/>
    <col min="5128" max="5166" width="2.85546875" style="21" customWidth="1"/>
    <col min="5167" max="5167" width="5" style="21" customWidth="1"/>
    <col min="5168" max="5168" width="12.7109375" style="21" customWidth="1"/>
    <col min="5169" max="5169" width="2.85546875" style="21" customWidth="1"/>
    <col min="5170" max="5377" width="12.5703125" style="21"/>
    <col min="5378" max="5378" width="0" style="21" hidden="1" customWidth="1"/>
    <col min="5379" max="5379" width="7.7109375" style="21" customWidth="1"/>
    <col min="5380" max="5380" width="7" style="21" customWidth="1"/>
    <col min="5381" max="5381" width="14.7109375" style="21" customWidth="1"/>
    <col min="5382" max="5382" width="2.85546875" style="21" customWidth="1"/>
    <col min="5383" max="5383" width="6.28515625" style="21" customWidth="1"/>
    <col min="5384" max="5422" width="2.85546875" style="21" customWidth="1"/>
    <col min="5423" max="5423" width="5" style="21" customWidth="1"/>
    <col min="5424" max="5424" width="12.7109375" style="21" customWidth="1"/>
    <col min="5425" max="5425" width="2.85546875" style="21" customWidth="1"/>
    <col min="5426" max="5633" width="12.5703125" style="21"/>
    <col min="5634" max="5634" width="0" style="21" hidden="1" customWidth="1"/>
    <col min="5635" max="5635" width="7.7109375" style="21" customWidth="1"/>
    <col min="5636" max="5636" width="7" style="21" customWidth="1"/>
    <col min="5637" max="5637" width="14.7109375" style="21" customWidth="1"/>
    <col min="5638" max="5638" width="2.85546875" style="21" customWidth="1"/>
    <col min="5639" max="5639" width="6.28515625" style="21" customWidth="1"/>
    <col min="5640" max="5678" width="2.85546875" style="21" customWidth="1"/>
    <col min="5679" max="5679" width="5" style="21" customWidth="1"/>
    <col min="5680" max="5680" width="12.7109375" style="21" customWidth="1"/>
    <col min="5681" max="5681" width="2.85546875" style="21" customWidth="1"/>
    <col min="5682" max="5889" width="12.5703125" style="21"/>
    <col min="5890" max="5890" width="0" style="21" hidden="1" customWidth="1"/>
    <col min="5891" max="5891" width="7.7109375" style="21" customWidth="1"/>
    <col min="5892" max="5892" width="7" style="21" customWidth="1"/>
    <col min="5893" max="5893" width="14.7109375" style="21" customWidth="1"/>
    <col min="5894" max="5894" width="2.85546875" style="21" customWidth="1"/>
    <col min="5895" max="5895" width="6.28515625" style="21" customWidth="1"/>
    <col min="5896" max="5934" width="2.85546875" style="21" customWidth="1"/>
    <col min="5935" max="5935" width="5" style="21" customWidth="1"/>
    <col min="5936" max="5936" width="12.7109375" style="21" customWidth="1"/>
    <col min="5937" max="5937" width="2.85546875" style="21" customWidth="1"/>
    <col min="5938" max="6145" width="12.5703125" style="21"/>
    <col min="6146" max="6146" width="0" style="21" hidden="1" customWidth="1"/>
    <col min="6147" max="6147" width="7.7109375" style="21" customWidth="1"/>
    <col min="6148" max="6148" width="7" style="21" customWidth="1"/>
    <col min="6149" max="6149" width="14.7109375" style="21" customWidth="1"/>
    <col min="6150" max="6150" width="2.85546875" style="21" customWidth="1"/>
    <col min="6151" max="6151" width="6.28515625" style="21" customWidth="1"/>
    <col min="6152" max="6190" width="2.85546875" style="21" customWidth="1"/>
    <col min="6191" max="6191" width="5" style="21" customWidth="1"/>
    <col min="6192" max="6192" width="12.7109375" style="21" customWidth="1"/>
    <col min="6193" max="6193" width="2.85546875" style="21" customWidth="1"/>
    <col min="6194" max="6401" width="12.5703125" style="21"/>
    <col min="6402" max="6402" width="0" style="21" hidden="1" customWidth="1"/>
    <col min="6403" max="6403" width="7.7109375" style="21" customWidth="1"/>
    <col min="6404" max="6404" width="7" style="21" customWidth="1"/>
    <col min="6405" max="6405" width="14.7109375" style="21" customWidth="1"/>
    <col min="6406" max="6406" width="2.85546875" style="21" customWidth="1"/>
    <col min="6407" max="6407" width="6.28515625" style="21" customWidth="1"/>
    <col min="6408" max="6446" width="2.85546875" style="21" customWidth="1"/>
    <col min="6447" max="6447" width="5" style="21" customWidth="1"/>
    <col min="6448" max="6448" width="12.7109375" style="21" customWidth="1"/>
    <col min="6449" max="6449" width="2.85546875" style="21" customWidth="1"/>
    <col min="6450" max="6657" width="12.5703125" style="21"/>
    <col min="6658" max="6658" width="0" style="21" hidden="1" customWidth="1"/>
    <col min="6659" max="6659" width="7.7109375" style="21" customWidth="1"/>
    <col min="6660" max="6660" width="7" style="21" customWidth="1"/>
    <col min="6661" max="6661" width="14.7109375" style="21" customWidth="1"/>
    <col min="6662" max="6662" width="2.85546875" style="21" customWidth="1"/>
    <col min="6663" max="6663" width="6.28515625" style="21" customWidth="1"/>
    <col min="6664" max="6702" width="2.85546875" style="21" customWidth="1"/>
    <col min="6703" max="6703" width="5" style="21" customWidth="1"/>
    <col min="6704" max="6704" width="12.7109375" style="21" customWidth="1"/>
    <col min="6705" max="6705" width="2.85546875" style="21" customWidth="1"/>
    <col min="6706" max="6913" width="12.5703125" style="21"/>
    <col min="6914" max="6914" width="0" style="21" hidden="1" customWidth="1"/>
    <col min="6915" max="6915" width="7.7109375" style="21" customWidth="1"/>
    <col min="6916" max="6916" width="7" style="21" customWidth="1"/>
    <col min="6917" max="6917" width="14.7109375" style="21" customWidth="1"/>
    <col min="6918" max="6918" width="2.85546875" style="21" customWidth="1"/>
    <col min="6919" max="6919" width="6.28515625" style="21" customWidth="1"/>
    <col min="6920" max="6958" width="2.85546875" style="21" customWidth="1"/>
    <col min="6959" max="6959" width="5" style="21" customWidth="1"/>
    <col min="6960" max="6960" width="12.7109375" style="21" customWidth="1"/>
    <col min="6961" max="6961" width="2.85546875" style="21" customWidth="1"/>
    <col min="6962" max="7169" width="12.5703125" style="21"/>
    <col min="7170" max="7170" width="0" style="21" hidden="1" customWidth="1"/>
    <col min="7171" max="7171" width="7.7109375" style="21" customWidth="1"/>
    <col min="7172" max="7172" width="7" style="21" customWidth="1"/>
    <col min="7173" max="7173" width="14.7109375" style="21" customWidth="1"/>
    <col min="7174" max="7174" width="2.85546875" style="21" customWidth="1"/>
    <col min="7175" max="7175" width="6.28515625" style="21" customWidth="1"/>
    <col min="7176" max="7214" width="2.85546875" style="21" customWidth="1"/>
    <col min="7215" max="7215" width="5" style="21" customWidth="1"/>
    <col min="7216" max="7216" width="12.7109375" style="21" customWidth="1"/>
    <col min="7217" max="7217" width="2.85546875" style="21" customWidth="1"/>
    <col min="7218" max="7425" width="12.5703125" style="21"/>
    <col min="7426" max="7426" width="0" style="21" hidden="1" customWidth="1"/>
    <col min="7427" max="7427" width="7.7109375" style="21" customWidth="1"/>
    <col min="7428" max="7428" width="7" style="21" customWidth="1"/>
    <col min="7429" max="7429" width="14.7109375" style="21" customWidth="1"/>
    <col min="7430" max="7430" width="2.85546875" style="21" customWidth="1"/>
    <col min="7431" max="7431" width="6.28515625" style="21" customWidth="1"/>
    <col min="7432" max="7470" width="2.85546875" style="21" customWidth="1"/>
    <col min="7471" max="7471" width="5" style="21" customWidth="1"/>
    <col min="7472" max="7472" width="12.7109375" style="21" customWidth="1"/>
    <col min="7473" max="7473" width="2.85546875" style="21" customWidth="1"/>
    <col min="7474" max="7681" width="12.5703125" style="21"/>
    <col min="7682" max="7682" width="0" style="21" hidden="1" customWidth="1"/>
    <col min="7683" max="7683" width="7.7109375" style="21" customWidth="1"/>
    <col min="7684" max="7684" width="7" style="21" customWidth="1"/>
    <col min="7685" max="7685" width="14.7109375" style="21" customWidth="1"/>
    <col min="7686" max="7686" width="2.85546875" style="21" customWidth="1"/>
    <col min="7687" max="7687" width="6.28515625" style="21" customWidth="1"/>
    <col min="7688" max="7726" width="2.85546875" style="21" customWidth="1"/>
    <col min="7727" max="7727" width="5" style="21" customWidth="1"/>
    <col min="7728" max="7728" width="12.7109375" style="21" customWidth="1"/>
    <col min="7729" max="7729" width="2.85546875" style="21" customWidth="1"/>
    <col min="7730" max="7937" width="12.5703125" style="21"/>
    <col min="7938" max="7938" width="0" style="21" hidden="1" customWidth="1"/>
    <col min="7939" max="7939" width="7.7109375" style="21" customWidth="1"/>
    <col min="7940" max="7940" width="7" style="21" customWidth="1"/>
    <col min="7941" max="7941" width="14.7109375" style="21" customWidth="1"/>
    <col min="7942" max="7942" width="2.85546875" style="21" customWidth="1"/>
    <col min="7943" max="7943" width="6.28515625" style="21" customWidth="1"/>
    <col min="7944" max="7982" width="2.85546875" style="21" customWidth="1"/>
    <col min="7983" max="7983" width="5" style="21" customWidth="1"/>
    <col min="7984" max="7984" width="12.7109375" style="21" customWidth="1"/>
    <col min="7985" max="7985" width="2.85546875" style="21" customWidth="1"/>
    <col min="7986" max="8193" width="12.5703125" style="21"/>
    <col min="8194" max="8194" width="0" style="21" hidden="1" customWidth="1"/>
    <col min="8195" max="8195" width="7.7109375" style="21" customWidth="1"/>
    <col min="8196" max="8196" width="7" style="21" customWidth="1"/>
    <col min="8197" max="8197" width="14.7109375" style="21" customWidth="1"/>
    <col min="8198" max="8198" width="2.85546875" style="21" customWidth="1"/>
    <col min="8199" max="8199" width="6.28515625" style="21" customWidth="1"/>
    <col min="8200" max="8238" width="2.85546875" style="21" customWidth="1"/>
    <col min="8239" max="8239" width="5" style="21" customWidth="1"/>
    <col min="8240" max="8240" width="12.7109375" style="21" customWidth="1"/>
    <col min="8241" max="8241" width="2.85546875" style="21" customWidth="1"/>
    <col min="8242" max="8449" width="12.5703125" style="21"/>
    <col min="8450" max="8450" width="0" style="21" hidden="1" customWidth="1"/>
    <col min="8451" max="8451" width="7.7109375" style="21" customWidth="1"/>
    <col min="8452" max="8452" width="7" style="21" customWidth="1"/>
    <col min="8453" max="8453" width="14.7109375" style="21" customWidth="1"/>
    <col min="8454" max="8454" width="2.85546875" style="21" customWidth="1"/>
    <col min="8455" max="8455" width="6.28515625" style="21" customWidth="1"/>
    <col min="8456" max="8494" width="2.85546875" style="21" customWidth="1"/>
    <col min="8495" max="8495" width="5" style="21" customWidth="1"/>
    <col min="8496" max="8496" width="12.7109375" style="21" customWidth="1"/>
    <col min="8497" max="8497" width="2.85546875" style="21" customWidth="1"/>
    <col min="8498" max="8705" width="12.5703125" style="21"/>
    <col min="8706" max="8706" width="0" style="21" hidden="1" customWidth="1"/>
    <col min="8707" max="8707" width="7.7109375" style="21" customWidth="1"/>
    <col min="8708" max="8708" width="7" style="21" customWidth="1"/>
    <col min="8709" max="8709" width="14.7109375" style="21" customWidth="1"/>
    <col min="8710" max="8710" width="2.85546875" style="21" customWidth="1"/>
    <col min="8711" max="8711" width="6.28515625" style="21" customWidth="1"/>
    <col min="8712" max="8750" width="2.85546875" style="21" customWidth="1"/>
    <col min="8751" max="8751" width="5" style="21" customWidth="1"/>
    <col min="8752" max="8752" width="12.7109375" style="21" customWidth="1"/>
    <col min="8753" max="8753" width="2.85546875" style="21" customWidth="1"/>
    <col min="8754" max="8961" width="12.5703125" style="21"/>
    <col min="8962" max="8962" width="0" style="21" hidden="1" customWidth="1"/>
    <col min="8963" max="8963" width="7.7109375" style="21" customWidth="1"/>
    <col min="8964" max="8964" width="7" style="21" customWidth="1"/>
    <col min="8965" max="8965" width="14.7109375" style="21" customWidth="1"/>
    <col min="8966" max="8966" width="2.85546875" style="21" customWidth="1"/>
    <col min="8967" max="8967" width="6.28515625" style="21" customWidth="1"/>
    <col min="8968" max="9006" width="2.85546875" style="21" customWidth="1"/>
    <col min="9007" max="9007" width="5" style="21" customWidth="1"/>
    <col min="9008" max="9008" width="12.7109375" style="21" customWidth="1"/>
    <col min="9009" max="9009" width="2.85546875" style="21" customWidth="1"/>
    <col min="9010" max="9217" width="12.5703125" style="21"/>
    <col min="9218" max="9218" width="0" style="21" hidden="1" customWidth="1"/>
    <col min="9219" max="9219" width="7.7109375" style="21" customWidth="1"/>
    <col min="9220" max="9220" width="7" style="21" customWidth="1"/>
    <col min="9221" max="9221" width="14.7109375" style="21" customWidth="1"/>
    <col min="9222" max="9222" width="2.85546875" style="21" customWidth="1"/>
    <col min="9223" max="9223" width="6.28515625" style="21" customWidth="1"/>
    <col min="9224" max="9262" width="2.85546875" style="21" customWidth="1"/>
    <col min="9263" max="9263" width="5" style="21" customWidth="1"/>
    <col min="9264" max="9264" width="12.7109375" style="21" customWidth="1"/>
    <col min="9265" max="9265" width="2.85546875" style="21" customWidth="1"/>
    <col min="9266" max="9473" width="12.5703125" style="21"/>
    <col min="9474" max="9474" width="0" style="21" hidden="1" customWidth="1"/>
    <col min="9475" max="9475" width="7.7109375" style="21" customWidth="1"/>
    <col min="9476" max="9476" width="7" style="21" customWidth="1"/>
    <col min="9477" max="9477" width="14.7109375" style="21" customWidth="1"/>
    <col min="9478" max="9478" width="2.85546875" style="21" customWidth="1"/>
    <col min="9479" max="9479" width="6.28515625" style="21" customWidth="1"/>
    <col min="9480" max="9518" width="2.85546875" style="21" customWidth="1"/>
    <col min="9519" max="9519" width="5" style="21" customWidth="1"/>
    <col min="9520" max="9520" width="12.7109375" style="21" customWidth="1"/>
    <col min="9521" max="9521" width="2.85546875" style="21" customWidth="1"/>
    <col min="9522" max="9729" width="12.5703125" style="21"/>
    <col min="9730" max="9730" width="0" style="21" hidden="1" customWidth="1"/>
    <col min="9731" max="9731" width="7.7109375" style="21" customWidth="1"/>
    <col min="9732" max="9732" width="7" style="21" customWidth="1"/>
    <col min="9733" max="9733" width="14.7109375" style="21" customWidth="1"/>
    <col min="9734" max="9734" width="2.85546875" style="21" customWidth="1"/>
    <col min="9735" max="9735" width="6.28515625" style="21" customWidth="1"/>
    <col min="9736" max="9774" width="2.85546875" style="21" customWidth="1"/>
    <col min="9775" max="9775" width="5" style="21" customWidth="1"/>
    <col min="9776" max="9776" width="12.7109375" style="21" customWidth="1"/>
    <col min="9777" max="9777" width="2.85546875" style="21" customWidth="1"/>
    <col min="9778" max="9985" width="12.5703125" style="21"/>
    <col min="9986" max="9986" width="0" style="21" hidden="1" customWidth="1"/>
    <col min="9987" max="9987" width="7.7109375" style="21" customWidth="1"/>
    <col min="9988" max="9988" width="7" style="21" customWidth="1"/>
    <col min="9989" max="9989" width="14.7109375" style="21" customWidth="1"/>
    <col min="9990" max="9990" width="2.85546875" style="21" customWidth="1"/>
    <col min="9991" max="9991" width="6.28515625" style="21" customWidth="1"/>
    <col min="9992" max="10030" width="2.85546875" style="21" customWidth="1"/>
    <col min="10031" max="10031" width="5" style="21" customWidth="1"/>
    <col min="10032" max="10032" width="12.7109375" style="21" customWidth="1"/>
    <col min="10033" max="10033" width="2.85546875" style="21" customWidth="1"/>
    <col min="10034" max="10241" width="12.5703125" style="21"/>
    <col min="10242" max="10242" width="0" style="21" hidden="1" customWidth="1"/>
    <col min="10243" max="10243" width="7.7109375" style="21" customWidth="1"/>
    <col min="10244" max="10244" width="7" style="21" customWidth="1"/>
    <col min="10245" max="10245" width="14.7109375" style="21" customWidth="1"/>
    <col min="10246" max="10246" width="2.85546875" style="21" customWidth="1"/>
    <col min="10247" max="10247" width="6.28515625" style="21" customWidth="1"/>
    <col min="10248" max="10286" width="2.85546875" style="21" customWidth="1"/>
    <col min="10287" max="10287" width="5" style="21" customWidth="1"/>
    <col min="10288" max="10288" width="12.7109375" style="21" customWidth="1"/>
    <col min="10289" max="10289" width="2.85546875" style="21" customWidth="1"/>
    <col min="10290" max="10497" width="12.5703125" style="21"/>
    <col min="10498" max="10498" width="0" style="21" hidden="1" customWidth="1"/>
    <col min="10499" max="10499" width="7.7109375" style="21" customWidth="1"/>
    <col min="10500" max="10500" width="7" style="21" customWidth="1"/>
    <col min="10501" max="10501" width="14.7109375" style="21" customWidth="1"/>
    <col min="10502" max="10502" width="2.85546875" style="21" customWidth="1"/>
    <col min="10503" max="10503" width="6.28515625" style="21" customWidth="1"/>
    <col min="10504" max="10542" width="2.85546875" style="21" customWidth="1"/>
    <col min="10543" max="10543" width="5" style="21" customWidth="1"/>
    <col min="10544" max="10544" width="12.7109375" style="21" customWidth="1"/>
    <col min="10545" max="10545" width="2.85546875" style="21" customWidth="1"/>
    <col min="10546" max="10753" width="12.5703125" style="21"/>
    <col min="10754" max="10754" width="0" style="21" hidden="1" customWidth="1"/>
    <col min="10755" max="10755" width="7.7109375" style="21" customWidth="1"/>
    <col min="10756" max="10756" width="7" style="21" customWidth="1"/>
    <col min="10757" max="10757" width="14.7109375" style="21" customWidth="1"/>
    <col min="10758" max="10758" width="2.85546875" style="21" customWidth="1"/>
    <col min="10759" max="10759" width="6.28515625" style="21" customWidth="1"/>
    <col min="10760" max="10798" width="2.85546875" style="21" customWidth="1"/>
    <col min="10799" max="10799" width="5" style="21" customWidth="1"/>
    <col min="10800" max="10800" width="12.7109375" style="21" customWidth="1"/>
    <col min="10801" max="10801" width="2.85546875" style="21" customWidth="1"/>
    <col min="10802" max="11009" width="12.5703125" style="21"/>
    <col min="11010" max="11010" width="0" style="21" hidden="1" customWidth="1"/>
    <col min="11011" max="11011" width="7.7109375" style="21" customWidth="1"/>
    <col min="11012" max="11012" width="7" style="21" customWidth="1"/>
    <col min="11013" max="11013" width="14.7109375" style="21" customWidth="1"/>
    <col min="11014" max="11014" width="2.85546875" style="21" customWidth="1"/>
    <col min="11015" max="11015" width="6.28515625" style="21" customWidth="1"/>
    <col min="11016" max="11054" width="2.85546875" style="21" customWidth="1"/>
    <col min="11055" max="11055" width="5" style="21" customWidth="1"/>
    <col min="11056" max="11056" width="12.7109375" style="21" customWidth="1"/>
    <col min="11057" max="11057" width="2.85546875" style="21" customWidth="1"/>
    <col min="11058" max="11265" width="12.5703125" style="21"/>
    <col min="11266" max="11266" width="0" style="21" hidden="1" customWidth="1"/>
    <col min="11267" max="11267" width="7.7109375" style="21" customWidth="1"/>
    <col min="11268" max="11268" width="7" style="21" customWidth="1"/>
    <col min="11269" max="11269" width="14.7109375" style="21" customWidth="1"/>
    <col min="11270" max="11270" width="2.85546875" style="21" customWidth="1"/>
    <col min="11271" max="11271" width="6.28515625" style="21" customWidth="1"/>
    <col min="11272" max="11310" width="2.85546875" style="21" customWidth="1"/>
    <col min="11311" max="11311" width="5" style="21" customWidth="1"/>
    <col min="11312" max="11312" width="12.7109375" style="21" customWidth="1"/>
    <col min="11313" max="11313" width="2.85546875" style="21" customWidth="1"/>
    <col min="11314" max="11521" width="12.5703125" style="21"/>
    <col min="11522" max="11522" width="0" style="21" hidden="1" customWidth="1"/>
    <col min="11523" max="11523" width="7.7109375" style="21" customWidth="1"/>
    <col min="11524" max="11524" width="7" style="21" customWidth="1"/>
    <col min="11525" max="11525" width="14.7109375" style="21" customWidth="1"/>
    <col min="11526" max="11526" width="2.85546875" style="21" customWidth="1"/>
    <col min="11527" max="11527" width="6.28515625" style="21" customWidth="1"/>
    <col min="11528" max="11566" width="2.85546875" style="21" customWidth="1"/>
    <col min="11567" max="11567" width="5" style="21" customWidth="1"/>
    <col min="11568" max="11568" width="12.7109375" style="21" customWidth="1"/>
    <col min="11569" max="11569" width="2.85546875" style="21" customWidth="1"/>
    <col min="11570" max="11777" width="12.5703125" style="21"/>
    <col min="11778" max="11778" width="0" style="21" hidden="1" customWidth="1"/>
    <col min="11779" max="11779" width="7.7109375" style="21" customWidth="1"/>
    <col min="11780" max="11780" width="7" style="21" customWidth="1"/>
    <col min="11781" max="11781" width="14.7109375" style="21" customWidth="1"/>
    <col min="11782" max="11782" width="2.85546875" style="21" customWidth="1"/>
    <col min="11783" max="11783" width="6.28515625" style="21" customWidth="1"/>
    <col min="11784" max="11822" width="2.85546875" style="21" customWidth="1"/>
    <col min="11823" max="11823" width="5" style="21" customWidth="1"/>
    <col min="11824" max="11824" width="12.7109375" style="21" customWidth="1"/>
    <col min="11825" max="11825" width="2.85546875" style="21" customWidth="1"/>
    <col min="11826" max="12033" width="12.5703125" style="21"/>
    <col min="12034" max="12034" width="0" style="21" hidden="1" customWidth="1"/>
    <col min="12035" max="12035" width="7.7109375" style="21" customWidth="1"/>
    <col min="12036" max="12036" width="7" style="21" customWidth="1"/>
    <col min="12037" max="12037" width="14.7109375" style="21" customWidth="1"/>
    <col min="12038" max="12038" width="2.85546875" style="21" customWidth="1"/>
    <col min="12039" max="12039" width="6.28515625" style="21" customWidth="1"/>
    <col min="12040" max="12078" width="2.85546875" style="21" customWidth="1"/>
    <col min="12079" max="12079" width="5" style="21" customWidth="1"/>
    <col min="12080" max="12080" width="12.7109375" style="21" customWidth="1"/>
    <col min="12081" max="12081" width="2.85546875" style="21" customWidth="1"/>
    <col min="12082" max="12289" width="12.5703125" style="21"/>
    <col min="12290" max="12290" width="0" style="21" hidden="1" customWidth="1"/>
    <col min="12291" max="12291" width="7.7109375" style="21" customWidth="1"/>
    <col min="12292" max="12292" width="7" style="21" customWidth="1"/>
    <col min="12293" max="12293" width="14.7109375" style="21" customWidth="1"/>
    <col min="12294" max="12294" width="2.85546875" style="21" customWidth="1"/>
    <col min="12295" max="12295" width="6.28515625" style="21" customWidth="1"/>
    <col min="12296" max="12334" width="2.85546875" style="21" customWidth="1"/>
    <col min="12335" max="12335" width="5" style="21" customWidth="1"/>
    <col min="12336" max="12336" width="12.7109375" style="21" customWidth="1"/>
    <col min="12337" max="12337" width="2.85546875" style="21" customWidth="1"/>
    <col min="12338" max="12545" width="12.5703125" style="21"/>
    <col min="12546" max="12546" width="0" style="21" hidden="1" customWidth="1"/>
    <col min="12547" max="12547" width="7.7109375" style="21" customWidth="1"/>
    <col min="12548" max="12548" width="7" style="21" customWidth="1"/>
    <col min="12549" max="12549" width="14.7109375" style="21" customWidth="1"/>
    <col min="12550" max="12550" width="2.85546875" style="21" customWidth="1"/>
    <col min="12551" max="12551" width="6.28515625" style="21" customWidth="1"/>
    <col min="12552" max="12590" width="2.85546875" style="21" customWidth="1"/>
    <col min="12591" max="12591" width="5" style="21" customWidth="1"/>
    <col min="12592" max="12592" width="12.7109375" style="21" customWidth="1"/>
    <col min="12593" max="12593" width="2.85546875" style="21" customWidth="1"/>
    <col min="12594" max="12801" width="12.5703125" style="21"/>
    <col min="12802" max="12802" width="0" style="21" hidden="1" customWidth="1"/>
    <col min="12803" max="12803" width="7.7109375" style="21" customWidth="1"/>
    <col min="12804" max="12804" width="7" style="21" customWidth="1"/>
    <col min="12805" max="12805" width="14.7109375" style="21" customWidth="1"/>
    <col min="12806" max="12806" width="2.85546875" style="21" customWidth="1"/>
    <col min="12807" max="12807" width="6.28515625" style="21" customWidth="1"/>
    <col min="12808" max="12846" width="2.85546875" style="21" customWidth="1"/>
    <col min="12847" max="12847" width="5" style="21" customWidth="1"/>
    <col min="12848" max="12848" width="12.7109375" style="21" customWidth="1"/>
    <col min="12849" max="12849" width="2.85546875" style="21" customWidth="1"/>
    <col min="12850" max="13057" width="12.5703125" style="21"/>
    <col min="13058" max="13058" width="0" style="21" hidden="1" customWidth="1"/>
    <col min="13059" max="13059" width="7.7109375" style="21" customWidth="1"/>
    <col min="13060" max="13060" width="7" style="21" customWidth="1"/>
    <col min="13061" max="13061" width="14.7109375" style="21" customWidth="1"/>
    <col min="13062" max="13062" width="2.85546875" style="21" customWidth="1"/>
    <col min="13063" max="13063" width="6.28515625" style="21" customWidth="1"/>
    <col min="13064" max="13102" width="2.85546875" style="21" customWidth="1"/>
    <col min="13103" max="13103" width="5" style="21" customWidth="1"/>
    <col min="13104" max="13104" width="12.7109375" style="21" customWidth="1"/>
    <col min="13105" max="13105" width="2.85546875" style="21" customWidth="1"/>
    <col min="13106" max="13313" width="12.5703125" style="21"/>
    <col min="13314" max="13314" width="0" style="21" hidden="1" customWidth="1"/>
    <col min="13315" max="13315" width="7.7109375" style="21" customWidth="1"/>
    <col min="13316" max="13316" width="7" style="21" customWidth="1"/>
    <col min="13317" max="13317" width="14.7109375" style="21" customWidth="1"/>
    <col min="13318" max="13318" width="2.85546875" style="21" customWidth="1"/>
    <col min="13319" max="13319" width="6.28515625" style="21" customWidth="1"/>
    <col min="13320" max="13358" width="2.85546875" style="21" customWidth="1"/>
    <col min="13359" max="13359" width="5" style="21" customWidth="1"/>
    <col min="13360" max="13360" width="12.7109375" style="21" customWidth="1"/>
    <col min="13361" max="13361" width="2.85546875" style="21" customWidth="1"/>
    <col min="13362" max="13569" width="12.5703125" style="21"/>
    <col min="13570" max="13570" width="0" style="21" hidden="1" customWidth="1"/>
    <col min="13571" max="13571" width="7.7109375" style="21" customWidth="1"/>
    <col min="13572" max="13572" width="7" style="21" customWidth="1"/>
    <col min="13573" max="13573" width="14.7109375" style="21" customWidth="1"/>
    <col min="13574" max="13574" width="2.85546875" style="21" customWidth="1"/>
    <col min="13575" max="13575" width="6.28515625" style="21" customWidth="1"/>
    <col min="13576" max="13614" width="2.85546875" style="21" customWidth="1"/>
    <col min="13615" max="13615" width="5" style="21" customWidth="1"/>
    <col min="13616" max="13616" width="12.7109375" style="21" customWidth="1"/>
    <col min="13617" max="13617" width="2.85546875" style="21" customWidth="1"/>
    <col min="13618" max="13825" width="12.5703125" style="21"/>
    <col min="13826" max="13826" width="0" style="21" hidden="1" customWidth="1"/>
    <col min="13827" max="13827" width="7.7109375" style="21" customWidth="1"/>
    <col min="13828" max="13828" width="7" style="21" customWidth="1"/>
    <col min="13829" max="13829" width="14.7109375" style="21" customWidth="1"/>
    <col min="13830" max="13830" width="2.85546875" style="21" customWidth="1"/>
    <col min="13831" max="13831" width="6.28515625" style="21" customWidth="1"/>
    <col min="13832" max="13870" width="2.85546875" style="21" customWidth="1"/>
    <col min="13871" max="13871" width="5" style="21" customWidth="1"/>
    <col min="13872" max="13872" width="12.7109375" style="21" customWidth="1"/>
    <col min="13873" max="13873" width="2.85546875" style="21" customWidth="1"/>
    <col min="13874" max="14081" width="12.5703125" style="21"/>
    <col min="14082" max="14082" width="0" style="21" hidden="1" customWidth="1"/>
    <col min="14083" max="14083" width="7.7109375" style="21" customWidth="1"/>
    <col min="14084" max="14084" width="7" style="21" customWidth="1"/>
    <col min="14085" max="14085" width="14.7109375" style="21" customWidth="1"/>
    <col min="14086" max="14086" width="2.85546875" style="21" customWidth="1"/>
    <col min="14087" max="14087" width="6.28515625" style="21" customWidth="1"/>
    <col min="14088" max="14126" width="2.85546875" style="21" customWidth="1"/>
    <col min="14127" max="14127" width="5" style="21" customWidth="1"/>
    <col min="14128" max="14128" width="12.7109375" style="21" customWidth="1"/>
    <col min="14129" max="14129" width="2.85546875" style="21" customWidth="1"/>
    <col min="14130" max="14337" width="12.5703125" style="21"/>
    <col min="14338" max="14338" width="0" style="21" hidden="1" customWidth="1"/>
    <col min="14339" max="14339" width="7.7109375" style="21" customWidth="1"/>
    <col min="14340" max="14340" width="7" style="21" customWidth="1"/>
    <col min="14341" max="14341" width="14.7109375" style="21" customWidth="1"/>
    <col min="14342" max="14342" width="2.85546875" style="21" customWidth="1"/>
    <col min="14343" max="14343" width="6.28515625" style="21" customWidth="1"/>
    <col min="14344" max="14382" width="2.85546875" style="21" customWidth="1"/>
    <col min="14383" max="14383" width="5" style="21" customWidth="1"/>
    <col min="14384" max="14384" width="12.7109375" style="21" customWidth="1"/>
    <col min="14385" max="14385" width="2.85546875" style="21" customWidth="1"/>
    <col min="14386" max="14593" width="12.5703125" style="21"/>
    <col min="14594" max="14594" width="0" style="21" hidden="1" customWidth="1"/>
    <col min="14595" max="14595" width="7.7109375" style="21" customWidth="1"/>
    <col min="14596" max="14596" width="7" style="21" customWidth="1"/>
    <col min="14597" max="14597" width="14.7109375" style="21" customWidth="1"/>
    <col min="14598" max="14598" width="2.85546875" style="21" customWidth="1"/>
    <col min="14599" max="14599" width="6.28515625" style="21" customWidth="1"/>
    <col min="14600" max="14638" width="2.85546875" style="21" customWidth="1"/>
    <col min="14639" max="14639" width="5" style="21" customWidth="1"/>
    <col min="14640" max="14640" width="12.7109375" style="21" customWidth="1"/>
    <col min="14641" max="14641" width="2.85546875" style="21" customWidth="1"/>
    <col min="14642" max="14849" width="12.5703125" style="21"/>
    <col min="14850" max="14850" width="0" style="21" hidden="1" customWidth="1"/>
    <col min="14851" max="14851" width="7.7109375" style="21" customWidth="1"/>
    <col min="14852" max="14852" width="7" style="21" customWidth="1"/>
    <col min="14853" max="14853" width="14.7109375" style="21" customWidth="1"/>
    <col min="14854" max="14854" width="2.85546875" style="21" customWidth="1"/>
    <col min="14855" max="14855" width="6.28515625" style="21" customWidth="1"/>
    <col min="14856" max="14894" width="2.85546875" style="21" customWidth="1"/>
    <col min="14895" max="14895" width="5" style="21" customWidth="1"/>
    <col min="14896" max="14896" width="12.7109375" style="21" customWidth="1"/>
    <col min="14897" max="14897" width="2.85546875" style="21" customWidth="1"/>
    <col min="14898" max="15105" width="12.5703125" style="21"/>
    <col min="15106" max="15106" width="0" style="21" hidden="1" customWidth="1"/>
    <col min="15107" max="15107" width="7.7109375" style="21" customWidth="1"/>
    <col min="15108" max="15108" width="7" style="21" customWidth="1"/>
    <col min="15109" max="15109" width="14.7109375" style="21" customWidth="1"/>
    <col min="15110" max="15110" width="2.85546875" style="21" customWidth="1"/>
    <col min="15111" max="15111" width="6.28515625" style="21" customWidth="1"/>
    <col min="15112" max="15150" width="2.85546875" style="21" customWidth="1"/>
    <col min="15151" max="15151" width="5" style="21" customWidth="1"/>
    <col min="15152" max="15152" width="12.7109375" style="21" customWidth="1"/>
    <col min="15153" max="15153" width="2.85546875" style="21" customWidth="1"/>
    <col min="15154" max="15361" width="12.5703125" style="21"/>
    <col min="15362" max="15362" width="0" style="21" hidden="1" customWidth="1"/>
    <col min="15363" max="15363" width="7.7109375" style="21" customWidth="1"/>
    <col min="15364" max="15364" width="7" style="21" customWidth="1"/>
    <col min="15365" max="15365" width="14.7109375" style="21" customWidth="1"/>
    <col min="15366" max="15366" width="2.85546875" style="21" customWidth="1"/>
    <col min="15367" max="15367" width="6.28515625" style="21" customWidth="1"/>
    <col min="15368" max="15406" width="2.85546875" style="21" customWidth="1"/>
    <col min="15407" max="15407" width="5" style="21" customWidth="1"/>
    <col min="15408" max="15408" width="12.7109375" style="21" customWidth="1"/>
    <col min="15409" max="15409" width="2.85546875" style="21" customWidth="1"/>
    <col min="15410" max="15617" width="12.5703125" style="21"/>
    <col min="15618" max="15618" width="0" style="21" hidden="1" customWidth="1"/>
    <col min="15619" max="15619" width="7.7109375" style="21" customWidth="1"/>
    <col min="15620" max="15620" width="7" style="21" customWidth="1"/>
    <col min="15621" max="15621" width="14.7109375" style="21" customWidth="1"/>
    <col min="15622" max="15622" width="2.85546875" style="21" customWidth="1"/>
    <col min="15623" max="15623" width="6.28515625" style="21" customWidth="1"/>
    <col min="15624" max="15662" width="2.85546875" style="21" customWidth="1"/>
    <col min="15663" max="15663" width="5" style="21" customWidth="1"/>
    <col min="15664" max="15664" width="12.7109375" style="21" customWidth="1"/>
    <col min="15665" max="15665" width="2.85546875" style="21" customWidth="1"/>
    <col min="15666" max="15873" width="12.5703125" style="21"/>
    <col min="15874" max="15874" width="0" style="21" hidden="1" customWidth="1"/>
    <col min="15875" max="15875" width="7.7109375" style="21" customWidth="1"/>
    <col min="15876" max="15876" width="7" style="21" customWidth="1"/>
    <col min="15877" max="15877" width="14.7109375" style="21" customWidth="1"/>
    <col min="15878" max="15878" width="2.85546875" style="21" customWidth="1"/>
    <col min="15879" max="15879" width="6.28515625" style="21" customWidth="1"/>
    <col min="15880" max="15918" width="2.85546875" style="21" customWidth="1"/>
    <col min="15919" max="15919" width="5" style="21" customWidth="1"/>
    <col min="15920" max="15920" width="12.7109375" style="21" customWidth="1"/>
    <col min="15921" max="15921" width="2.85546875" style="21" customWidth="1"/>
    <col min="15922" max="16129" width="12.5703125" style="21"/>
    <col min="16130" max="16130" width="0" style="21" hidden="1" customWidth="1"/>
    <col min="16131" max="16131" width="7.7109375" style="21" customWidth="1"/>
    <col min="16132" max="16132" width="7" style="21" customWidth="1"/>
    <col min="16133" max="16133" width="14.7109375" style="21" customWidth="1"/>
    <col min="16134" max="16134" width="2.85546875" style="21" customWidth="1"/>
    <col min="16135" max="16135" width="6.28515625" style="21" customWidth="1"/>
    <col min="16136" max="16174" width="2.85546875" style="21" customWidth="1"/>
    <col min="16175" max="16175" width="5" style="21" customWidth="1"/>
    <col min="16176" max="16176" width="12.7109375" style="21" customWidth="1"/>
    <col min="16177" max="16177" width="2.85546875" style="21" customWidth="1"/>
    <col min="16178" max="16384" width="12.5703125" style="21"/>
  </cols>
  <sheetData>
    <row r="1" spans="2:50" ht="17.25" customHeight="1" x14ac:dyDescent="0.25">
      <c r="B1" s="215" t="s">
        <v>237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</row>
    <row r="2" spans="2:50" ht="18.75" customHeight="1" x14ac:dyDescent="0.25">
      <c r="B2" s="216" t="s">
        <v>61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</row>
    <row r="4" spans="2:50" ht="24" customHeight="1" x14ac:dyDescent="0.25">
      <c r="C4" s="211"/>
      <c r="D4" s="211"/>
      <c r="E4" s="211"/>
      <c r="F4" s="211"/>
      <c r="G4" s="211"/>
      <c r="H4" s="211"/>
      <c r="I4" s="71"/>
      <c r="J4" s="71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3"/>
      <c r="AH4" s="73"/>
      <c r="AI4" s="73"/>
      <c r="AJ4" s="73"/>
      <c r="AK4" s="73"/>
      <c r="AL4" s="73"/>
      <c r="AM4" s="74"/>
      <c r="AN4" s="222" t="s">
        <v>300</v>
      </c>
      <c r="AO4" s="222"/>
      <c r="AP4" s="222"/>
      <c r="AQ4" s="222"/>
      <c r="AR4" s="222"/>
      <c r="AS4" s="222"/>
      <c r="AT4" s="222"/>
      <c r="AU4" s="222"/>
      <c r="AV4" s="222"/>
      <c r="AW4" s="74"/>
    </row>
    <row r="5" spans="2:50" ht="33" customHeight="1" x14ac:dyDescent="0.25">
      <c r="C5" s="211" t="s">
        <v>238</v>
      </c>
      <c r="D5" s="211"/>
      <c r="E5" s="211"/>
      <c r="F5" s="211"/>
      <c r="G5" s="211"/>
      <c r="H5" s="211"/>
      <c r="I5" s="159"/>
      <c r="J5" s="159"/>
      <c r="K5" s="75"/>
      <c r="AG5" s="72"/>
      <c r="AH5" s="72"/>
      <c r="AI5" s="72"/>
      <c r="AJ5" s="72"/>
      <c r="AK5" s="72"/>
      <c r="AL5" s="72"/>
      <c r="AM5" s="223" t="s">
        <v>301</v>
      </c>
      <c r="AN5" s="223"/>
      <c r="AO5" s="223"/>
      <c r="AP5" s="223"/>
      <c r="AQ5" s="20"/>
      <c r="AR5" s="20"/>
      <c r="AS5" s="20"/>
      <c r="AT5" s="211" t="s">
        <v>302</v>
      </c>
      <c r="AU5" s="211"/>
      <c r="AV5" s="211"/>
      <c r="AW5" s="211"/>
    </row>
    <row r="6" spans="2:50" ht="32.25" customHeight="1" x14ac:dyDescent="0.25">
      <c r="B6" s="24"/>
      <c r="C6" s="217" t="s">
        <v>304</v>
      </c>
      <c r="D6" s="218"/>
      <c r="E6" s="218"/>
      <c r="F6" s="218"/>
      <c r="G6" s="218"/>
      <c r="H6" s="218"/>
      <c r="I6" s="218"/>
      <c r="J6" s="218"/>
      <c r="O6" s="76"/>
      <c r="AM6" s="210"/>
      <c r="AN6" s="212" t="s">
        <v>303</v>
      </c>
      <c r="AO6" s="212"/>
      <c r="AP6" s="212"/>
      <c r="AQ6" s="212"/>
      <c r="AR6" s="212"/>
      <c r="AS6" s="212"/>
      <c r="AT6" s="212"/>
      <c r="AU6" s="212"/>
      <c r="AV6" s="212"/>
      <c r="AW6" s="209"/>
    </row>
    <row r="7" spans="2:50" ht="27.75" customHeight="1" x14ac:dyDescent="0.25">
      <c r="B7" s="219" t="s">
        <v>215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</row>
    <row r="8" spans="2:50" ht="19.5" customHeight="1" x14ac:dyDescent="0.25">
      <c r="B8" s="220" t="s">
        <v>60</v>
      </c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</row>
    <row r="9" spans="2:50" ht="26.25" customHeight="1" x14ac:dyDescent="0.25">
      <c r="B9" s="221" t="s">
        <v>209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</row>
    <row r="10" spans="2:50" ht="17.25" customHeight="1" x14ac:dyDescent="0.25">
      <c r="B10" s="213" t="s">
        <v>262</v>
      </c>
      <c r="C10" s="213"/>
      <c r="D10" s="213"/>
      <c r="E10" s="23"/>
      <c r="F10" s="23"/>
      <c r="G10" s="24"/>
      <c r="H10" s="214" t="s">
        <v>263</v>
      </c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77"/>
    </row>
    <row r="11" spans="2:50" ht="19.5" customHeight="1" x14ac:dyDescent="0.25">
      <c r="B11" s="225" t="s">
        <v>62</v>
      </c>
      <c r="C11" s="225"/>
      <c r="D11" s="225"/>
      <c r="E11" s="78"/>
      <c r="F11" s="78"/>
      <c r="G11" s="78"/>
      <c r="H11" s="226" t="s">
        <v>241</v>
      </c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"/>
    </row>
    <row r="12" spans="2:50" ht="19.5" customHeight="1" x14ac:dyDescent="0.25">
      <c r="B12" s="227" t="s">
        <v>210</v>
      </c>
      <c r="C12" s="227"/>
      <c r="D12" s="227"/>
      <c r="E12" s="227"/>
      <c r="F12" s="227"/>
      <c r="G12" s="227"/>
      <c r="H12" s="227"/>
      <c r="I12" s="79"/>
      <c r="J12" s="79"/>
      <c r="K12" s="79"/>
      <c r="L12" s="79"/>
      <c r="M12" s="79"/>
      <c r="N12" s="79"/>
      <c r="O12" s="79"/>
      <c r="AW12" s="22"/>
    </row>
    <row r="13" spans="2:50" ht="36.75" customHeight="1" x14ac:dyDescent="0.25">
      <c r="B13" s="228" t="s">
        <v>298</v>
      </c>
      <c r="C13" s="228"/>
      <c r="D13" s="228"/>
      <c r="E13" s="228"/>
      <c r="F13" s="228"/>
      <c r="G13" s="228"/>
      <c r="H13" s="228"/>
      <c r="I13" s="80"/>
      <c r="J13" s="80"/>
      <c r="K13" s="80"/>
      <c r="L13" s="80"/>
      <c r="M13" s="80"/>
      <c r="N13" s="80"/>
      <c r="O13" s="80"/>
      <c r="P13" s="80"/>
      <c r="Q13" s="80"/>
      <c r="R13" s="229" t="s">
        <v>211</v>
      </c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80"/>
      <c r="AD13" s="80"/>
      <c r="AE13" s="80"/>
      <c r="AF13" s="80"/>
      <c r="AG13" s="230">
        <v>2024</v>
      </c>
      <c r="AH13" s="230"/>
      <c r="AI13" s="230"/>
      <c r="AJ13" s="230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</row>
    <row r="14" spans="2:50" ht="15" customHeight="1" x14ac:dyDescent="0.25">
      <c r="B14" s="231" t="s">
        <v>264</v>
      </c>
      <c r="C14" s="231"/>
      <c r="D14" s="231"/>
      <c r="E14" s="231"/>
      <c r="F14" s="231"/>
      <c r="G14" s="231"/>
      <c r="H14" s="231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</row>
    <row r="15" spans="2:50" ht="13.5" hidden="1" customHeight="1" x14ac:dyDescent="0.25">
      <c r="B15" s="70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</row>
    <row r="16" spans="2:50" ht="13.5" hidden="1" customHeight="1" x14ac:dyDescent="0.25">
      <c r="B16" s="70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</row>
    <row r="17" spans="2:49" ht="13.5" hidden="1" customHeight="1" x14ac:dyDescent="0.25">
      <c r="B17" s="70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</row>
    <row r="18" spans="2:49" ht="13.5" hidden="1" customHeight="1" x14ac:dyDescent="0.25">
      <c r="B18" s="70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</row>
    <row r="19" spans="2:49" ht="13.5" hidden="1" customHeight="1" x14ac:dyDescent="0.25">
      <c r="B19" s="70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</row>
    <row r="20" spans="2:49" ht="13.5" hidden="1" customHeight="1" x14ac:dyDescent="0.25">
      <c r="B20" s="70"/>
      <c r="H20" s="224"/>
      <c r="I20" s="224"/>
      <c r="J20" s="224"/>
      <c r="K20" s="224"/>
      <c r="L20" s="224"/>
      <c r="M20" s="224"/>
      <c r="N20" s="224"/>
      <c r="O20" s="224"/>
      <c r="P20" s="224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24"/>
      <c r="AJ20" s="232"/>
      <c r="AK20" s="232"/>
      <c r="AL20" s="232"/>
      <c r="AM20" s="232"/>
      <c r="AN20" s="232"/>
      <c r="AO20" s="232"/>
      <c r="AP20" s="232"/>
      <c r="AQ20" s="232"/>
      <c r="AR20" s="232"/>
      <c r="AS20" s="232"/>
      <c r="AT20" s="232"/>
      <c r="AU20" s="232"/>
      <c r="AV20" s="232"/>
      <c r="AW20" s="224"/>
    </row>
    <row r="21" spans="2:49" ht="17.25" customHeight="1" x14ac:dyDescent="0.25">
      <c r="B21" s="227" t="s">
        <v>212</v>
      </c>
      <c r="C21" s="233"/>
      <c r="D21" s="233"/>
      <c r="E21" s="233"/>
      <c r="F21" s="233"/>
      <c r="G21" s="233"/>
      <c r="H21" s="233"/>
      <c r="I21" s="81"/>
      <c r="J21" s="81"/>
      <c r="K21" s="81"/>
      <c r="L21" s="81"/>
      <c r="M21" s="81"/>
      <c r="N21" s="81"/>
      <c r="O21" s="81"/>
      <c r="P21" s="24"/>
      <c r="Q21" s="80"/>
      <c r="R21" s="234" t="s">
        <v>213</v>
      </c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82"/>
      <c r="AG21" s="234" t="s">
        <v>265</v>
      </c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81"/>
    </row>
    <row r="22" spans="2:49" ht="13.5" customHeight="1" x14ac:dyDescent="0.25">
      <c r="B22" s="236" t="s">
        <v>299</v>
      </c>
      <c r="C22" s="236"/>
      <c r="D22" s="236"/>
      <c r="E22" s="236"/>
      <c r="F22" s="236"/>
      <c r="G22" s="236"/>
      <c r="H22" s="236"/>
      <c r="I22" s="24"/>
      <c r="J22" s="24"/>
      <c r="K22" s="24"/>
      <c r="L22" s="24"/>
      <c r="M22" s="24"/>
      <c r="N22" s="24"/>
      <c r="O22" s="24"/>
      <c r="P22" s="24"/>
      <c r="Q22" s="24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82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2"/>
    </row>
    <row r="23" spans="2:49" ht="18.75" customHeight="1" x14ac:dyDescent="0.25"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6"/>
      <c r="R23" s="26"/>
      <c r="S23" s="26"/>
      <c r="T23" s="26"/>
      <c r="U23" s="26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</row>
    <row r="24" spans="2:49" ht="13.5" customHeight="1" x14ac:dyDescent="0.25"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</row>
    <row r="25" spans="2:49" ht="13.5" customHeight="1" x14ac:dyDescent="0.25">
      <c r="M25" s="242"/>
      <c r="N25" s="242"/>
      <c r="O25" s="243"/>
      <c r="P25" s="243"/>
      <c r="Q25" s="243"/>
      <c r="R25" s="243"/>
      <c r="S25" s="243"/>
      <c r="T25" s="242"/>
      <c r="U25" s="242"/>
      <c r="V25" s="244"/>
      <c r="W25" s="244"/>
      <c r="X25" s="244"/>
      <c r="Y25" s="244"/>
      <c r="Z25" s="244"/>
      <c r="AA25" s="244"/>
      <c r="AB25" s="77"/>
      <c r="AC25" s="77"/>
    </row>
    <row r="26" spans="2:49" ht="19.5" customHeight="1" x14ac:dyDescent="0.25">
      <c r="C26" s="237" t="s">
        <v>214</v>
      </c>
      <c r="D26" s="237"/>
      <c r="E26" s="237"/>
      <c r="F26" s="237"/>
      <c r="G26" s="237"/>
      <c r="H26" s="237"/>
      <c r="I26" s="237"/>
    </row>
    <row r="29" spans="2:49" ht="13.5" customHeight="1" x14ac:dyDescent="0.25">
      <c r="C29" s="238" t="s">
        <v>240</v>
      </c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8"/>
      <c r="AL29" s="238"/>
      <c r="AM29" s="238"/>
      <c r="AN29" s="238"/>
      <c r="AO29" s="238"/>
      <c r="AP29" s="238"/>
      <c r="AQ29" s="238"/>
      <c r="AR29" s="238"/>
      <c r="AS29" s="238"/>
      <c r="AT29" s="238"/>
      <c r="AU29" s="238"/>
    </row>
    <row r="31" spans="2:49" ht="13.5" customHeight="1" x14ac:dyDescent="0.25">
      <c r="C31" s="238" t="s">
        <v>239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</row>
    <row r="33" spans="7:7" ht="13.5" customHeight="1" x14ac:dyDescent="0.25">
      <c r="G33" s="84"/>
    </row>
  </sheetData>
  <mergeCells count="41">
    <mergeCell ref="C26:I26"/>
    <mergeCell ref="C31:AU31"/>
    <mergeCell ref="C29:AU29"/>
    <mergeCell ref="B23:P23"/>
    <mergeCell ref="V23:AW23"/>
    <mergeCell ref="V24:AW24"/>
    <mergeCell ref="M25:N25"/>
    <mergeCell ref="O25:S25"/>
    <mergeCell ref="T25:U25"/>
    <mergeCell ref="V25:AA25"/>
    <mergeCell ref="H20:AW20"/>
    <mergeCell ref="B21:H21"/>
    <mergeCell ref="R21:AE22"/>
    <mergeCell ref="B22:H22"/>
    <mergeCell ref="AG21:AV22"/>
    <mergeCell ref="H19:AW19"/>
    <mergeCell ref="B11:D11"/>
    <mergeCell ref="H11:AV11"/>
    <mergeCell ref="B12:H12"/>
    <mergeCell ref="B13:H13"/>
    <mergeCell ref="R13:AB13"/>
    <mergeCell ref="AG13:AJ13"/>
    <mergeCell ref="H15:AW15"/>
    <mergeCell ref="H16:AW16"/>
    <mergeCell ref="H17:AW17"/>
    <mergeCell ref="H18:AW18"/>
    <mergeCell ref="B14:H14"/>
    <mergeCell ref="AT5:AW5"/>
    <mergeCell ref="AN6:AV6"/>
    <mergeCell ref="B10:D10"/>
    <mergeCell ref="H10:AJ10"/>
    <mergeCell ref="B1:AW1"/>
    <mergeCell ref="B2:AW2"/>
    <mergeCell ref="C4:H4"/>
    <mergeCell ref="C5:H5"/>
    <mergeCell ref="C6:J6"/>
    <mergeCell ref="B7:AW7"/>
    <mergeCell ref="B8:AW8"/>
    <mergeCell ref="B9:AW9"/>
    <mergeCell ref="AN4:AV4"/>
    <mergeCell ref="AM5:AP5"/>
  </mergeCells>
  <printOptions horizontalCentered="1"/>
  <pageMargins left="0.35433070866141736" right="0.74803149606299213" top="0.59055118110236227" bottom="0.98425196850393704" header="0" footer="0"/>
  <pageSetup paperSize="9" scale="69" orientation="landscape" r:id="rId1"/>
  <headerFooter alignWithMargins="0"/>
  <colBreaks count="1" manualBreakCount="1">
    <brk id="4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BR24"/>
  <sheetViews>
    <sheetView zoomScaleNormal="100" workbookViewId="0">
      <selection activeCell="C31" sqref="C31:AU31"/>
    </sheetView>
  </sheetViews>
  <sheetFormatPr defaultColWidth="12.5703125" defaultRowHeight="15" customHeight="1" x14ac:dyDescent="0.15"/>
  <cols>
    <col min="1" max="1" width="4.5703125" style="87" customWidth="1"/>
    <col min="2" max="54" width="2.85546875" style="87" customWidth="1"/>
    <col min="55" max="55" width="1.5703125" style="87" customWidth="1"/>
    <col min="56" max="57" width="2.85546875" style="87" customWidth="1"/>
    <col min="58" max="58" width="2" style="87" customWidth="1"/>
    <col min="59" max="59" width="2.85546875" style="87" customWidth="1"/>
    <col min="60" max="60" width="1.85546875" style="87" customWidth="1"/>
    <col min="61" max="61" width="2.85546875" style="87" customWidth="1"/>
    <col min="62" max="62" width="1.5703125" style="87" customWidth="1"/>
    <col min="63" max="69" width="2.85546875" style="87" customWidth="1"/>
    <col min="70" max="257" width="12.5703125" style="87"/>
    <col min="258" max="258" width="4.5703125" style="87" customWidth="1"/>
    <col min="259" max="310" width="2.85546875" style="87" customWidth="1"/>
    <col min="311" max="311" width="1.5703125" style="87" customWidth="1"/>
    <col min="312" max="313" width="2.85546875" style="87" customWidth="1"/>
    <col min="314" max="314" width="2" style="87" customWidth="1"/>
    <col min="315" max="315" width="2.85546875" style="87" customWidth="1"/>
    <col min="316" max="316" width="1.85546875" style="87" customWidth="1"/>
    <col min="317" max="317" width="2.85546875" style="87" customWidth="1"/>
    <col min="318" max="318" width="1.5703125" style="87" customWidth="1"/>
    <col min="319" max="325" width="2.85546875" style="87" customWidth="1"/>
    <col min="326" max="513" width="12.5703125" style="87"/>
    <col min="514" max="514" width="4.5703125" style="87" customWidth="1"/>
    <col min="515" max="566" width="2.85546875" style="87" customWidth="1"/>
    <col min="567" max="567" width="1.5703125" style="87" customWidth="1"/>
    <col min="568" max="569" width="2.85546875" style="87" customWidth="1"/>
    <col min="570" max="570" width="2" style="87" customWidth="1"/>
    <col min="571" max="571" width="2.85546875" style="87" customWidth="1"/>
    <col min="572" max="572" width="1.85546875" style="87" customWidth="1"/>
    <col min="573" max="573" width="2.85546875" style="87" customWidth="1"/>
    <col min="574" max="574" width="1.5703125" style="87" customWidth="1"/>
    <col min="575" max="581" width="2.85546875" style="87" customWidth="1"/>
    <col min="582" max="769" width="12.5703125" style="87"/>
    <col min="770" max="770" width="4.5703125" style="87" customWidth="1"/>
    <col min="771" max="822" width="2.85546875" style="87" customWidth="1"/>
    <col min="823" max="823" width="1.5703125" style="87" customWidth="1"/>
    <col min="824" max="825" width="2.85546875" style="87" customWidth="1"/>
    <col min="826" max="826" width="2" style="87" customWidth="1"/>
    <col min="827" max="827" width="2.85546875" style="87" customWidth="1"/>
    <col min="828" max="828" width="1.85546875" style="87" customWidth="1"/>
    <col min="829" max="829" width="2.85546875" style="87" customWidth="1"/>
    <col min="830" max="830" width="1.5703125" style="87" customWidth="1"/>
    <col min="831" max="837" width="2.85546875" style="87" customWidth="1"/>
    <col min="838" max="1025" width="12.5703125" style="87"/>
    <col min="1026" max="1026" width="4.5703125" style="87" customWidth="1"/>
    <col min="1027" max="1078" width="2.85546875" style="87" customWidth="1"/>
    <col min="1079" max="1079" width="1.5703125" style="87" customWidth="1"/>
    <col min="1080" max="1081" width="2.85546875" style="87" customWidth="1"/>
    <col min="1082" max="1082" width="2" style="87" customWidth="1"/>
    <col min="1083" max="1083" width="2.85546875" style="87" customWidth="1"/>
    <col min="1084" max="1084" width="1.85546875" style="87" customWidth="1"/>
    <col min="1085" max="1085" width="2.85546875" style="87" customWidth="1"/>
    <col min="1086" max="1086" width="1.5703125" style="87" customWidth="1"/>
    <col min="1087" max="1093" width="2.85546875" style="87" customWidth="1"/>
    <col min="1094" max="1281" width="12.5703125" style="87"/>
    <col min="1282" max="1282" width="4.5703125" style="87" customWidth="1"/>
    <col min="1283" max="1334" width="2.85546875" style="87" customWidth="1"/>
    <col min="1335" max="1335" width="1.5703125" style="87" customWidth="1"/>
    <col min="1336" max="1337" width="2.85546875" style="87" customWidth="1"/>
    <col min="1338" max="1338" width="2" style="87" customWidth="1"/>
    <col min="1339" max="1339" width="2.85546875" style="87" customWidth="1"/>
    <col min="1340" max="1340" width="1.85546875" style="87" customWidth="1"/>
    <col min="1341" max="1341" width="2.85546875" style="87" customWidth="1"/>
    <col min="1342" max="1342" width="1.5703125" style="87" customWidth="1"/>
    <col min="1343" max="1349" width="2.85546875" style="87" customWidth="1"/>
    <col min="1350" max="1537" width="12.5703125" style="87"/>
    <col min="1538" max="1538" width="4.5703125" style="87" customWidth="1"/>
    <col min="1539" max="1590" width="2.85546875" style="87" customWidth="1"/>
    <col min="1591" max="1591" width="1.5703125" style="87" customWidth="1"/>
    <col min="1592" max="1593" width="2.85546875" style="87" customWidth="1"/>
    <col min="1594" max="1594" width="2" style="87" customWidth="1"/>
    <col min="1595" max="1595" width="2.85546875" style="87" customWidth="1"/>
    <col min="1596" max="1596" width="1.85546875" style="87" customWidth="1"/>
    <col min="1597" max="1597" width="2.85546875" style="87" customWidth="1"/>
    <col min="1598" max="1598" width="1.5703125" style="87" customWidth="1"/>
    <col min="1599" max="1605" width="2.85546875" style="87" customWidth="1"/>
    <col min="1606" max="1793" width="12.5703125" style="87"/>
    <col min="1794" max="1794" width="4.5703125" style="87" customWidth="1"/>
    <col min="1795" max="1846" width="2.85546875" style="87" customWidth="1"/>
    <col min="1847" max="1847" width="1.5703125" style="87" customWidth="1"/>
    <col min="1848" max="1849" width="2.85546875" style="87" customWidth="1"/>
    <col min="1850" max="1850" width="2" style="87" customWidth="1"/>
    <col min="1851" max="1851" width="2.85546875" style="87" customWidth="1"/>
    <col min="1852" max="1852" width="1.85546875" style="87" customWidth="1"/>
    <col min="1853" max="1853" width="2.85546875" style="87" customWidth="1"/>
    <col min="1854" max="1854" width="1.5703125" style="87" customWidth="1"/>
    <col min="1855" max="1861" width="2.85546875" style="87" customWidth="1"/>
    <col min="1862" max="2049" width="12.5703125" style="87"/>
    <col min="2050" max="2050" width="4.5703125" style="87" customWidth="1"/>
    <col min="2051" max="2102" width="2.85546875" style="87" customWidth="1"/>
    <col min="2103" max="2103" width="1.5703125" style="87" customWidth="1"/>
    <col min="2104" max="2105" width="2.85546875" style="87" customWidth="1"/>
    <col min="2106" max="2106" width="2" style="87" customWidth="1"/>
    <col min="2107" max="2107" width="2.85546875" style="87" customWidth="1"/>
    <col min="2108" max="2108" width="1.85546875" style="87" customWidth="1"/>
    <col min="2109" max="2109" width="2.85546875" style="87" customWidth="1"/>
    <col min="2110" max="2110" width="1.5703125" style="87" customWidth="1"/>
    <col min="2111" max="2117" width="2.85546875" style="87" customWidth="1"/>
    <col min="2118" max="2305" width="12.5703125" style="87"/>
    <col min="2306" max="2306" width="4.5703125" style="87" customWidth="1"/>
    <col min="2307" max="2358" width="2.85546875" style="87" customWidth="1"/>
    <col min="2359" max="2359" width="1.5703125" style="87" customWidth="1"/>
    <col min="2360" max="2361" width="2.85546875" style="87" customWidth="1"/>
    <col min="2362" max="2362" width="2" style="87" customWidth="1"/>
    <col min="2363" max="2363" width="2.85546875" style="87" customWidth="1"/>
    <col min="2364" max="2364" width="1.85546875" style="87" customWidth="1"/>
    <col min="2365" max="2365" width="2.85546875" style="87" customWidth="1"/>
    <col min="2366" max="2366" width="1.5703125" style="87" customWidth="1"/>
    <col min="2367" max="2373" width="2.85546875" style="87" customWidth="1"/>
    <col min="2374" max="2561" width="12.5703125" style="87"/>
    <col min="2562" max="2562" width="4.5703125" style="87" customWidth="1"/>
    <col min="2563" max="2614" width="2.85546875" style="87" customWidth="1"/>
    <col min="2615" max="2615" width="1.5703125" style="87" customWidth="1"/>
    <col min="2616" max="2617" width="2.85546875" style="87" customWidth="1"/>
    <col min="2618" max="2618" width="2" style="87" customWidth="1"/>
    <col min="2619" max="2619" width="2.85546875" style="87" customWidth="1"/>
    <col min="2620" max="2620" width="1.85546875" style="87" customWidth="1"/>
    <col min="2621" max="2621" width="2.85546875" style="87" customWidth="1"/>
    <col min="2622" max="2622" width="1.5703125" style="87" customWidth="1"/>
    <col min="2623" max="2629" width="2.85546875" style="87" customWidth="1"/>
    <col min="2630" max="2817" width="12.5703125" style="87"/>
    <col min="2818" max="2818" width="4.5703125" style="87" customWidth="1"/>
    <col min="2819" max="2870" width="2.85546875" style="87" customWidth="1"/>
    <col min="2871" max="2871" width="1.5703125" style="87" customWidth="1"/>
    <col min="2872" max="2873" width="2.85546875" style="87" customWidth="1"/>
    <col min="2874" max="2874" width="2" style="87" customWidth="1"/>
    <col min="2875" max="2875" width="2.85546875" style="87" customWidth="1"/>
    <col min="2876" max="2876" width="1.85546875" style="87" customWidth="1"/>
    <col min="2877" max="2877" width="2.85546875" style="87" customWidth="1"/>
    <col min="2878" max="2878" width="1.5703125" style="87" customWidth="1"/>
    <col min="2879" max="2885" width="2.85546875" style="87" customWidth="1"/>
    <col min="2886" max="3073" width="12.5703125" style="87"/>
    <col min="3074" max="3074" width="4.5703125" style="87" customWidth="1"/>
    <col min="3075" max="3126" width="2.85546875" style="87" customWidth="1"/>
    <col min="3127" max="3127" width="1.5703125" style="87" customWidth="1"/>
    <col min="3128" max="3129" width="2.85546875" style="87" customWidth="1"/>
    <col min="3130" max="3130" width="2" style="87" customWidth="1"/>
    <col min="3131" max="3131" width="2.85546875" style="87" customWidth="1"/>
    <col min="3132" max="3132" width="1.85546875" style="87" customWidth="1"/>
    <col min="3133" max="3133" width="2.85546875" style="87" customWidth="1"/>
    <col min="3134" max="3134" width="1.5703125" style="87" customWidth="1"/>
    <col min="3135" max="3141" width="2.85546875" style="87" customWidth="1"/>
    <col min="3142" max="3329" width="12.5703125" style="87"/>
    <col min="3330" max="3330" width="4.5703125" style="87" customWidth="1"/>
    <col min="3331" max="3382" width="2.85546875" style="87" customWidth="1"/>
    <col min="3383" max="3383" width="1.5703125" style="87" customWidth="1"/>
    <col min="3384" max="3385" width="2.85546875" style="87" customWidth="1"/>
    <col min="3386" max="3386" width="2" style="87" customWidth="1"/>
    <col min="3387" max="3387" width="2.85546875" style="87" customWidth="1"/>
    <col min="3388" max="3388" width="1.85546875" style="87" customWidth="1"/>
    <col min="3389" max="3389" width="2.85546875" style="87" customWidth="1"/>
    <col min="3390" max="3390" width="1.5703125" style="87" customWidth="1"/>
    <col min="3391" max="3397" width="2.85546875" style="87" customWidth="1"/>
    <col min="3398" max="3585" width="12.5703125" style="87"/>
    <col min="3586" max="3586" width="4.5703125" style="87" customWidth="1"/>
    <col min="3587" max="3638" width="2.85546875" style="87" customWidth="1"/>
    <col min="3639" max="3639" width="1.5703125" style="87" customWidth="1"/>
    <col min="3640" max="3641" width="2.85546875" style="87" customWidth="1"/>
    <col min="3642" max="3642" width="2" style="87" customWidth="1"/>
    <col min="3643" max="3643" width="2.85546875" style="87" customWidth="1"/>
    <col min="3644" max="3644" width="1.85546875" style="87" customWidth="1"/>
    <col min="3645" max="3645" width="2.85546875" style="87" customWidth="1"/>
    <col min="3646" max="3646" width="1.5703125" style="87" customWidth="1"/>
    <col min="3647" max="3653" width="2.85546875" style="87" customWidth="1"/>
    <col min="3654" max="3841" width="12.5703125" style="87"/>
    <col min="3842" max="3842" width="4.5703125" style="87" customWidth="1"/>
    <col min="3843" max="3894" width="2.85546875" style="87" customWidth="1"/>
    <col min="3895" max="3895" width="1.5703125" style="87" customWidth="1"/>
    <col min="3896" max="3897" width="2.85546875" style="87" customWidth="1"/>
    <col min="3898" max="3898" width="2" style="87" customWidth="1"/>
    <col min="3899" max="3899" width="2.85546875" style="87" customWidth="1"/>
    <col min="3900" max="3900" width="1.85546875" style="87" customWidth="1"/>
    <col min="3901" max="3901" width="2.85546875" style="87" customWidth="1"/>
    <col min="3902" max="3902" width="1.5703125" style="87" customWidth="1"/>
    <col min="3903" max="3909" width="2.85546875" style="87" customWidth="1"/>
    <col min="3910" max="4097" width="12.5703125" style="87"/>
    <col min="4098" max="4098" width="4.5703125" style="87" customWidth="1"/>
    <col min="4099" max="4150" width="2.85546875" style="87" customWidth="1"/>
    <col min="4151" max="4151" width="1.5703125" style="87" customWidth="1"/>
    <col min="4152" max="4153" width="2.85546875" style="87" customWidth="1"/>
    <col min="4154" max="4154" width="2" style="87" customWidth="1"/>
    <col min="4155" max="4155" width="2.85546875" style="87" customWidth="1"/>
    <col min="4156" max="4156" width="1.85546875" style="87" customWidth="1"/>
    <col min="4157" max="4157" width="2.85546875" style="87" customWidth="1"/>
    <col min="4158" max="4158" width="1.5703125" style="87" customWidth="1"/>
    <col min="4159" max="4165" width="2.85546875" style="87" customWidth="1"/>
    <col min="4166" max="4353" width="12.5703125" style="87"/>
    <col min="4354" max="4354" width="4.5703125" style="87" customWidth="1"/>
    <col min="4355" max="4406" width="2.85546875" style="87" customWidth="1"/>
    <col min="4407" max="4407" width="1.5703125" style="87" customWidth="1"/>
    <col min="4408" max="4409" width="2.85546875" style="87" customWidth="1"/>
    <col min="4410" max="4410" width="2" style="87" customWidth="1"/>
    <col min="4411" max="4411" width="2.85546875" style="87" customWidth="1"/>
    <col min="4412" max="4412" width="1.85546875" style="87" customWidth="1"/>
    <col min="4413" max="4413" width="2.85546875" style="87" customWidth="1"/>
    <col min="4414" max="4414" width="1.5703125" style="87" customWidth="1"/>
    <col min="4415" max="4421" width="2.85546875" style="87" customWidth="1"/>
    <col min="4422" max="4609" width="12.5703125" style="87"/>
    <col min="4610" max="4610" width="4.5703125" style="87" customWidth="1"/>
    <col min="4611" max="4662" width="2.85546875" style="87" customWidth="1"/>
    <col min="4663" max="4663" width="1.5703125" style="87" customWidth="1"/>
    <col min="4664" max="4665" width="2.85546875" style="87" customWidth="1"/>
    <col min="4666" max="4666" width="2" style="87" customWidth="1"/>
    <col min="4667" max="4667" width="2.85546875" style="87" customWidth="1"/>
    <col min="4668" max="4668" width="1.85546875" style="87" customWidth="1"/>
    <col min="4669" max="4669" width="2.85546875" style="87" customWidth="1"/>
    <col min="4670" max="4670" width="1.5703125" style="87" customWidth="1"/>
    <col min="4671" max="4677" width="2.85546875" style="87" customWidth="1"/>
    <col min="4678" max="4865" width="12.5703125" style="87"/>
    <col min="4866" max="4866" width="4.5703125" style="87" customWidth="1"/>
    <col min="4867" max="4918" width="2.85546875" style="87" customWidth="1"/>
    <col min="4919" max="4919" width="1.5703125" style="87" customWidth="1"/>
    <col min="4920" max="4921" width="2.85546875" style="87" customWidth="1"/>
    <col min="4922" max="4922" width="2" style="87" customWidth="1"/>
    <col min="4923" max="4923" width="2.85546875" style="87" customWidth="1"/>
    <col min="4924" max="4924" width="1.85546875" style="87" customWidth="1"/>
    <col min="4925" max="4925" width="2.85546875" style="87" customWidth="1"/>
    <col min="4926" max="4926" width="1.5703125" style="87" customWidth="1"/>
    <col min="4927" max="4933" width="2.85546875" style="87" customWidth="1"/>
    <col min="4934" max="5121" width="12.5703125" style="87"/>
    <col min="5122" max="5122" width="4.5703125" style="87" customWidth="1"/>
    <col min="5123" max="5174" width="2.85546875" style="87" customWidth="1"/>
    <col min="5175" max="5175" width="1.5703125" style="87" customWidth="1"/>
    <col min="5176" max="5177" width="2.85546875" style="87" customWidth="1"/>
    <col min="5178" max="5178" width="2" style="87" customWidth="1"/>
    <col min="5179" max="5179" width="2.85546875" style="87" customWidth="1"/>
    <col min="5180" max="5180" width="1.85546875" style="87" customWidth="1"/>
    <col min="5181" max="5181" width="2.85546875" style="87" customWidth="1"/>
    <col min="5182" max="5182" width="1.5703125" style="87" customWidth="1"/>
    <col min="5183" max="5189" width="2.85546875" style="87" customWidth="1"/>
    <col min="5190" max="5377" width="12.5703125" style="87"/>
    <col min="5378" max="5378" width="4.5703125" style="87" customWidth="1"/>
    <col min="5379" max="5430" width="2.85546875" style="87" customWidth="1"/>
    <col min="5431" max="5431" width="1.5703125" style="87" customWidth="1"/>
    <col min="5432" max="5433" width="2.85546875" style="87" customWidth="1"/>
    <col min="5434" max="5434" width="2" style="87" customWidth="1"/>
    <col min="5435" max="5435" width="2.85546875" style="87" customWidth="1"/>
    <col min="5436" max="5436" width="1.85546875" style="87" customWidth="1"/>
    <col min="5437" max="5437" width="2.85546875" style="87" customWidth="1"/>
    <col min="5438" max="5438" width="1.5703125" style="87" customWidth="1"/>
    <col min="5439" max="5445" width="2.85546875" style="87" customWidth="1"/>
    <col min="5446" max="5633" width="12.5703125" style="87"/>
    <col min="5634" max="5634" width="4.5703125" style="87" customWidth="1"/>
    <col min="5635" max="5686" width="2.85546875" style="87" customWidth="1"/>
    <col min="5687" max="5687" width="1.5703125" style="87" customWidth="1"/>
    <col min="5688" max="5689" width="2.85546875" style="87" customWidth="1"/>
    <col min="5690" max="5690" width="2" style="87" customWidth="1"/>
    <col min="5691" max="5691" width="2.85546875" style="87" customWidth="1"/>
    <col min="5692" max="5692" width="1.85546875" style="87" customWidth="1"/>
    <col min="5693" max="5693" width="2.85546875" style="87" customWidth="1"/>
    <col min="5694" max="5694" width="1.5703125" style="87" customWidth="1"/>
    <col min="5695" max="5701" width="2.85546875" style="87" customWidth="1"/>
    <col min="5702" max="5889" width="12.5703125" style="87"/>
    <col min="5890" max="5890" width="4.5703125" style="87" customWidth="1"/>
    <col min="5891" max="5942" width="2.85546875" style="87" customWidth="1"/>
    <col min="5943" max="5943" width="1.5703125" style="87" customWidth="1"/>
    <col min="5944" max="5945" width="2.85546875" style="87" customWidth="1"/>
    <col min="5946" max="5946" width="2" style="87" customWidth="1"/>
    <col min="5947" max="5947" width="2.85546875" style="87" customWidth="1"/>
    <col min="5948" max="5948" width="1.85546875" style="87" customWidth="1"/>
    <col min="5949" max="5949" width="2.85546875" style="87" customWidth="1"/>
    <col min="5950" max="5950" width="1.5703125" style="87" customWidth="1"/>
    <col min="5951" max="5957" width="2.85546875" style="87" customWidth="1"/>
    <col min="5958" max="6145" width="12.5703125" style="87"/>
    <col min="6146" max="6146" width="4.5703125" style="87" customWidth="1"/>
    <col min="6147" max="6198" width="2.85546875" style="87" customWidth="1"/>
    <col min="6199" max="6199" width="1.5703125" style="87" customWidth="1"/>
    <col min="6200" max="6201" width="2.85546875" style="87" customWidth="1"/>
    <col min="6202" max="6202" width="2" style="87" customWidth="1"/>
    <col min="6203" max="6203" width="2.85546875" style="87" customWidth="1"/>
    <col min="6204" max="6204" width="1.85546875" style="87" customWidth="1"/>
    <col min="6205" max="6205" width="2.85546875" style="87" customWidth="1"/>
    <col min="6206" max="6206" width="1.5703125" style="87" customWidth="1"/>
    <col min="6207" max="6213" width="2.85546875" style="87" customWidth="1"/>
    <col min="6214" max="6401" width="12.5703125" style="87"/>
    <col min="6402" max="6402" width="4.5703125" style="87" customWidth="1"/>
    <col min="6403" max="6454" width="2.85546875" style="87" customWidth="1"/>
    <col min="6455" max="6455" width="1.5703125" style="87" customWidth="1"/>
    <col min="6456" max="6457" width="2.85546875" style="87" customWidth="1"/>
    <col min="6458" max="6458" width="2" style="87" customWidth="1"/>
    <col min="6459" max="6459" width="2.85546875" style="87" customWidth="1"/>
    <col min="6460" max="6460" width="1.85546875" style="87" customWidth="1"/>
    <col min="6461" max="6461" width="2.85546875" style="87" customWidth="1"/>
    <col min="6462" max="6462" width="1.5703125" style="87" customWidth="1"/>
    <col min="6463" max="6469" width="2.85546875" style="87" customWidth="1"/>
    <col min="6470" max="6657" width="12.5703125" style="87"/>
    <col min="6658" max="6658" width="4.5703125" style="87" customWidth="1"/>
    <col min="6659" max="6710" width="2.85546875" style="87" customWidth="1"/>
    <col min="6711" max="6711" width="1.5703125" style="87" customWidth="1"/>
    <col min="6712" max="6713" width="2.85546875" style="87" customWidth="1"/>
    <col min="6714" max="6714" width="2" style="87" customWidth="1"/>
    <col min="6715" max="6715" width="2.85546875" style="87" customWidth="1"/>
    <col min="6716" max="6716" width="1.85546875" style="87" customWidth="1"/>
    <col min="6717" max="6717" width="2.85546875" style="87" customWidth="1"/>
    <col min="6718" max="6718" width="1.5703125" style="87" customWidth="1"/>
    <col min="6719" max="6725" width="2.85546875" style="87" customWidth="1"/>
    <col min="6726" max="6913" width="12.5703125" style="87"/>
    <col min="6914" max="6914" width="4.5703125" style="87" customWidth="1"/>
    <col min="6915" max="6966" width="2.85546875" style="87" customWidth="1"/>
    <col min="6967" max="6967" width="1.5703125" style="87" customWidth="1"/>
    <col min="6968" max="6969" width="2.85546875" style="87" customWidth="1"/>
    <col min="6970" max="6970" width="2" style="87" customWidth="1"/>
    <col min="6971" max="6971" width="2.85546875" style="87" customWidth="1"/>
    <col min="6972" max="6972" width="1.85546875" style="87" customWidth="1"/>
    <col min="6973" max="6973" width="2.85546875" style="87" customWidth="1"/>
    <col min="6974" max="6974" width="1.5703125" style="87" customWidth="1"/>
    <col min="6975" max="6981" width="2.85546875" style="87" customWidth="1"/>
    <col min="6982" max="7169" width="12.5703125" style="87"/>
    <col min="7170" max="7170" width="4.5703125" style="87" customWidth="1"/>
    <col min="7171" max="7222" width="2.85546875" style="87" customWidth="1"/>
    <col min="7223" max="7223" width="1.5703125" style="87" customWidth="1"/>
    <col min="7224" max="7225" width="2.85546875" style="87" customWidth="1"/>
    <col min="7226" max="7226" width="2" style="87" customWidth="1"/>
    <col min="7227" max="7227" width="2.85546875" style="87" customWidth="1"/>
    <col min="7228" max="7228" width="1.85546875" style="87" customWidth="1"/>
    <col min="7229" max="7229" width="2.85546875" style="87" customWidth="1"/>
    <col min="7230" max="7230" width="1.5703125" style="87" customWidth="1"/>
    <col min="7231" max="7237" width="2.85546875" style="87" customWidth="1"/>
    <col min="7238" max="7425" width="12.5703125" style="87"/>
    <col min="7426" max="7426" width="4.5703125" style="87" customWidth="1"/>
    <col min="7427" max="7478" width="2.85546875" style="87" customWidth="1"/>
    <col min="7479" max="7479" width="1.5703125" style="87" customWidth="1"/>
    <col min="7480" max="7481" width="2.85546875" style="87" customWidth="1"/>
    <col min="7482" max="7482" width="2" style="87" customWidth="1"/>
    <col min="7483" max="7483" width="2.85546875" style="87" customWidth="1"/>
    <col min="7484" max="7484" width="1.85546875" style="87" customWidth="1"/>
    <col min="7485" max="7485" width="2.85546875" style="87" customWidth="1"/>
    <col min="7486" max="7486" width="1.5703125" style="87" customWidth="1"/>
    <col min="7487" max="7493" width="2.85546875" style="87" customWidth="1"/>
    <col min="7494" max="7681" width="12.5703125" style="87"/>
    <col min="7682" max="7682" width="4.5703125" style="87" customWidth="1"/>
    <col min="7683" max="7734" width="2.85546875" style="87" customWidth="1"/>
    <col min="7735" max="7735" width="1.5703125" style="87" customWidth="1"/>
    <col min="7736" max="7737" width="2.85546875" style="87" customWidth="1"/>
    <col min="7738" max="7738" width="2" style="87" customWidth="1"/>
    <col min="7739" max="7739" width="2.85546875" style="87" customWidth="1"/>
    <col min="7740" max="7740" width="1.85546875" style="87" customWidth="1"/>
    <col min="7741" max="7741" width="2.85546875" style="87" customWidth="1"/>
    <col min="7742" max="7742" width="1.5703125" style="87" customWidth="1"/>
    <col min="7743" max="7749" width="2.85546875" style="87" customWidth="1"/>
    <col min="7750" max="7937" width="12.5703125" style="87"/>
    <col min="7938" max="7938" width="4.5703125" style="87" customWidth="1"/>
    <col min="7939" max="7990" width="2.85546875" style="87" customWidth="1"/>
    <col min="7991" max="7991" width="1.5703125" style="87" customWidth="1"/>
    <col min="7992" max="7993" width="2.85546875" style="87" customWidth="1"/>
    <col min="7994" max="7994" width="2" style="87" customWidth="1"/>
    <col min="7995" max="7995" width="2.85546875" style="87" customWidth="1"/>
    <col min="7996" max="7996" width="1.85546875" style="87" customWidth="1"/>
    <col min="7997" max="7997" width="2.85546875" style="87" customWidth="1"/>
    <col min="7998" max="7998" width="1.5703125" style="87" customWidth="1"/>
    <col min="7999" max="8005" width="2.85546875" style="87" customWidth="1"/>
    <col min="8006" max="8193" width="12.5703125" style="87"/>
    <col min="8194" max="8194" width="4.5703125" style="87" customWidth="1"/>
    <col min="8195" max="8246" width="2.85546875" style="87" customWidth="1"/>
    <col min="8247" max="8247" width="1.5703125" style="87" customWidth="1"/>
    <col min="8248" max="8249" width="2.85546875" style="87" customWidth="1"/>
    <col min="8250" max="8250" width="2" style="87" customWidth="1"/>
    <col min="8251" max="8251" width="2.85546875" style="87" customWidth="1"/>
    <col min="8252" max="8252" width="1.85546875" style="87" customWidth="1"/>
    <col min="8253" max="8253" width="2.85546875" style="87" customWidth="1"/>
    <col min="8254" max="8254" width="1.5703125" style="87" customWidth="1"/>
    <col min="8255" max="8261" width="2.85546875" style="87" customWidth="1"/>
    <col min="8262" max="8449" width="12.5703125" style="87"/>
    <col min="8450" max="8450" width="4.5703125" style="87" customWidth="1"/>
    <col min="8451" max="8502" width="2.85546875" style="87" customWidth="1"/>
    <col min="8503" max="8503" width="1.5703125" style="87" customWidth="1"/>
    <col min="8504" max="8505" width="2.85546875" style="87" customWidth="1"/>
    <col min="8506" max="8506" width="2" style="87" customWidth="1"/>
    <col min="8507" max="8507" width="2.85546875" style="87" customWidth="1"/>
    <col min="8508" max="8508" width="1.85546875" style="87" customWidth="1"/>
    <col min="8509" max="8509" width="2.85546875" style="87" customWidth="1"/>
    <col min="8510" max="8510" width="1.5703125" style="87" customWidth="1"/>
    <col min="8511" max="8517" width="2.85546875" style="87" customWidth="1"/>
    <col min="8518" max="8705" width="12.5703125" style="87"/>
    <col min="8706" max="8706" width="4.5703125" style="87" customWidth="1"/>
    <col min="8707" max="8758" width="2.85546875" style="87" customWidth="1"/>
    <col min="8759" max="8759" width="1.5703125" style="87" customWidth="1"/>
    <col min="8760" max="8761" width="2.85546875" style="87" customWidth="1"/>
    <col min="8762" max="8762" width="2" style="87" customWidth="1"/>
    <col min="8763" max="8763" width="2.85546875" style="87" customWidth="1"/>
    <col min="8764" max="8764" width="1.85546875" style="87" customWidth="1"/>
    <col min="8765" max="8765" width="2.85546875" style="87" customWidth="1"/>
    <col min="8766" max="8766" width="1.5703125" style="87" customWidth="1"/>
    <col min="8767" max="8773" width="2.85546875" style="87" customWidth="1"/>
    <col min="8774" max="8961" width="12.5703125" style="87"/>
    <col min="8962" max="8962" width="4.5703125" style="87" customWidth="1"/>
    <col min="8963" max="9014" width="2.85546875" style="87" customWidth="1"/>
    <col min="9015" max="9015" width="1.5703125" style="87" customWidth="1"/>
    <col min="9016" max="9017" width="2.85546875" style="87" customWidth="1"/>
    <col min="9018" max="9018" width="2" style="87" customWidth="1"/>
    <col min="9019" max="9019" width="2.85546875" style="87" customWidth="1"/>
    <col min="9020" max="9020" width="1.85546875" style="87" customWidth="1"/>
    <col min="9021" max="9021" width="2.85546875" style="87" customWidth="1"/>
    <col min="9022" max="9022" width="1.5703125" style="87" customWidth="1"/>
    <col min="9023" max="9029" width="2.85546875" style="87" customWidth="1"/>
    <col min="9030" max="9217" width="12.5703125" style="87"/>
    <col min="9218" max="9218" width="4.5703125" style="87" customWidth="1"/>
    <col min="9219" max="9270" width="2.85546875" style="87" customWidth="1"/>
    <col min="9271" max="9271" width="1.5703125" style="87" customWidth="1"/>
    <col min="9272" max="9273" width="2.85546875" style="87" customWidth="1"/>
    <col min="9274" max="9274" width="2" style="87" customWidth="1"/>
    <col min="9275" max="9275" width="2.85546875" style="87" customWidth="1"/>
    <col min="9276" max="9276" width="1.85546875" style="87" customWidth="1"/>
    <col min="9277" max="9277" width="2.85546875" style="87" customWidth="1"/>
    <col min="9278" max="9278" width="1.5703125" style="87" customWidth="1"/>
    <col min="9279" max="9285" width="2.85546875" style="87" customWidth="1"/>
    <col min="9286" max="9473" width="12.5703125" style="87"/>
    <col min="9474" max="9474" width="4.5703125" style="87" customWidth="1"/>
    <col min="9475" max="9526" width="2.85546875" style="87" customWidth="1"/>
    <col min="9527" max="9527" width="1.5703125" style="87" customWidth="1"/>
    <col min="9528" max="9529" width="2.85546875" style="87" customWidth="1"/>
    <col min="9530" max="9530" width="2" style="87" customWidth="1"/>
    <col min="9531" max="9531" width="2.85546875" style="87" customWidth="1"/>
    <col min="9532" max="9532" width="1.85546875" style="87" customWidth="1"/>
    <col min="9533" max="9533" width="2.85546875" style="87" customWidth="1"/>
    <col min="9534" max="9534" width="1.5703125" style="87" customWidth="1"/>
    <col min="9535" max="9541" width="2.85546875" style="87" customWidth="1"/>
    <col min="9542" max="9729" width="12.5703125" style="87"/>
    <col min="9730" max="9730" width="4.5703125" style="87" customWidth="1"/>
    <col min="9731" max="9782" width="2.85546875" style="87" customWidth="1"/>
    <col min="9783" max="9783" width="1.5703125" style="87" customWidth="1"/>
    <col min="9784" max="9785" width="2.85546875" style="87" customWidth="1"/>
    <col min="9786" max="9786" width="2" style="87" customWidth="1"/>
    <col min="9787" max="9787" width="2.85546875" style="87" customWidth="1"/>
    <col min="9788" max="9788" width="1.85546875" style="87" customWidth="1"/>
    <col min="9789" max="9789" width="2.85546875" style="87" customWidth="1"/>
    <col min="9790" max="9790" width="1.5703125" style="87" customWidth="1"/>
    <col min="9791" max="9797" width="2.85546875" style="87" customWidth="1"/>
    <col min="9798" max="9985" width="12.5703125" style="87"/>
    <col min="9986" max="9986" width="4.5703125" style="87" customWidth="1"/>
    <col min="9987" max="10038" width="2.85546875" style="87" customWidth="1"/>
    <col min="10039" max="10039" width="1.5703125" style="87" customWidth="1"/>
    <col min="10040" max="10041" width="2.85546875" style="87" customWidth="1"/>
    <col min="10042" max="10042" width="2" style="87" customWidth="1"/>
    <col min="10043" max="10043" width="2.85546875" style="87" customWidth="1"/>
    <col min="10044" max="10044" width="1.85546875" style="87" customWidth="1"/>
    <col min="10045" max="10045" width="2.85546875" style="87" customWidth="1"/>
    <col min="10046" max="10046" width="1.5703125" style="87" customWidth="1"/>
    <col min="10047" max="10053" width="2.85546875" style="87" customWidth="1"/>
    <col min="10054" max="10241" width="12.5703125" style="87"/>
    <col min="10242" max="10242" width="4.5703125" style="87" customWidth="1"/>
    <col min="10243" max="10294" width="2.85546875" style="87" customWidth="1"/>
    <col min="10295" max="10295" width="1.5703125" style="87" customWidth="1"/>
    <col min="10296" max="10297" width="2.85546875" style="87" customWidth="1"/>
    <col min="10298" max="10298" width="2" style="87" customWidth="1"/>
    <col min="10299" max="10299" width="2.85546875" style="87" customWidth="1"/>
    <col min="10300" max="10300" width="1.85546875" style="87" customWidth="1"/>
    <col min="10301" max="10301" width="2.85546875" style="87" customWidth="1"/>
    <col min="10302" max="10302" width="1.5703125" style="87" customWidth="1"/>
    <col min="10303" max="10309" width="2.85546875" style="87" customWidth="1"/>
    <col min="10310" max="10497" width="12.5703125" style="87"/>
    <col min="10498" max="10498" width="4.5703125" style="87" customWidth="1"/>
    <col min="10499" max="10550" width="2.85546875" style="87" customWidth="1"/>
    <col min="10551" max="10551" width="1.5703125" style="87" customWidth="1"/>
    <col min="10552" max="10553" width="2.85546875" style="87" customWidth="1"/>
    <col min="10554" max="10554" width="2" style="87" customWidth="1"/>
    <col min="10555" max="10555" width="2.85546875" style="87" customWidth="1"/>
    <col min="10556" max="10556" width="1.85546875" style="87" customWidth="1"/>
    <col min="10557" max="10557" width="2.85546875" style="87" customWidth="1"/>
    <col min="10558" max="10558" width="1.5703125" style="87" customWidth="1"/>
    <col min="10559" max="10565" width="2.85546875" style="87" customWidth="1"/>
    <col min="10566" max="10753" width="12.5703125" style="87"/>
    <col min="10754" max="10754" width="4.5703125" style="87" customWidth="1"/>
    <col min="10755" max="10806" width="2.85546875" style="87" customWidth="1"/>
    <col min="10807" max="10807" width="1.5703125" style="87" customWidth="1"/>
    <col min="10808" max="10809" width="2.85546875" style="87" customWidth="1"/>
    <col min="10810" max="10810" width="2" style="87" customWidth="1"/>
    <col min="10811" max="10811" width="2.85546875" style="87" customWidth="1"/>
    <col min="10812" max="10812" width="1.85546875" style="87" customWidth="1"/>
    <col min="10813" max="10813" width="2.85546875" style="87" customWidth="1"/>
    <col min="10814" max="10814" width="1.5703125" style="87" customWidth="1"/>
    <col min="10815" max="10821" width="2.85546875" style="87" customWidth="1"/>
    <col min="10822" max="11009" width="12.5703125" style="87"/>
    <col min="11010" max="11010" width="4.5703125" style="87" customWidth="1"/>
    <col min="11011" max="11062" width="2.85546875" style="87" customWidth="1"/>
    <col min="11063" max="11063" width="1.5703125" style="87" customWidth="1"/>
    <col min="11064" max="11065" width="2.85546875" style="87" customWidth="1"/>
    <col min="11066" max="11066" width="2" style="87" customWidth="1"/>
    <col min="11067" max="11067" width="2.85546875" style="87" customWidth="1"/>
    <col min="11068" max="11068" width="1.85546875" style="87" customWidth="1"/>
    <col min="11069" max="11069" width="2.85546875" style="87" customWidth="1"/>
    <col min="11070" max="11070" width="1.5703125" style="87" customWidth="1"/>
    <col min="11071" max="11077" width="2.85546875" style="87" customWidth="1"/>
    <col min="11078" max="11265" width="12.5703125" style="87"/>
    <col min="11266" max="11266" width="4.5703125" style="87" customWidth="1"/>
    <col min="11267" max="11318" width="2.85546875" style="87" customWidth="1"/>
    <col min="11319" max="11319" width="1.5703125" style="87" customWidth="1"/>
    <col min="11320" max="11321" width="2.85546875" style="87" customWidth="1"/>
    <col min="11322" max="11322" width="2" style="87" customWidth="1"/>
    <col min="11323" max="11323" width="2.85546875" style="87" customWidth="1"/>
    <col min="11324" max="11324" width="1.85546875" style="87" customWidth="1"/>
    <col min="11325" max="11325" width="2.85546875" style="87" customWidth="1"/>
    <col min="11326" max="11326" width="1.5703125" style="87" customWidth="1"/>
    <col min="11327" max="11333" width="2.85546875" style="87" customWidth="1"/>
    <col min="11334" max="11521" width="12.5703125" style="87"/>
    <col min="11522" max="11522" width="4.5703125" style="87" customWidth="1"/>
    <col min="11523" max="11574" width="2.85546875" style="87" customWidth="1"/>
    <col min="11575" max="11575" width="1.5703125" style="87" customWidth="1"/>
    <col min="11576" max="11577" width="2.85546875" style="87" customWidth="1"/>
    <col min="11578" max="11578" width="2" style="87" customWidth="1"/>
    <col min="11579" max="11579" width="2.85546875" style="87" customWidth="1"/>
    <col min="11580" max="11580" width="1.85546875" style="87" customWidth="1"/>
    <col min="11581" max="11581" width="2.85546875" style="87" customWidth="1"/>
    <col min="11582" max="11582" width="1.5703125" style="87" customWidth="1"/>
    <col min="11583" max="11589" width="2.85546875" style="87" customWidth="1"/>
    <col min="11590" max="11777" width="12.5703125" style="87"/>
    <col min="11778" max="11778" width="4.5703125" style="87" customWidth="1"/>
    <col min="11779" max="11830" width="2.85546875" style="87" customWidth="1"/>
    <col min="11831" max="11831" width="1.5703125" style="87" customWidth="1"/>
    <col min="11832" max="11833" width="2.85546875" style="87" customWidth="1"/>
    <col min="11834" max="11834" width="2" style="87" customWidth="1"/>
    <col min="11835" max="11835" width="2.85546875" style="87" customWidth="1"/>
    <col min="11836" max="11836" width="1.85546875" style="87" customWidth="1"/>
    <col min="11837" max="11837" width="2.85546875" style="87" customWidth="1"/>
    <col min="11838" max="11838" width="1.5703125" style="87" customWidth="1"/>
    <col min="11839" max="11845" width="2.85546875" style="87" customWidth="1"/>
    <col min="11846" max="12033" width="12.5703125" style="87"/>
    <col min="12034" max="12034" width="4.5703125" style="87" customWidth="1"/>
    <col min="12035" max="12086" width="2.85546875" style="87" customWidth="1"/>
    <col min="12087" max="12087" width="1.5703125" style="87" customWidth="1"/>
    <col min="12088" max="12089" width="2.85546875" style="87" customWidth="1"/>
    <col min="12090" max="12090" width="2" style="87" customWidth="1"/>
    <col min="12091" max="12091" width="2.85546875" style="87" customWidth="1"/>
    <col min="12092" max="12092" width="1.85546875" style="87" customWidth="1"/>
    <col min="12093" max="12093" width="2.85546875" style="87" customWidth="1"/>
    <col min="12094" max="12094" width="1.5703125" style="87" customWidth="1"/>
    <col min="12095" max="12101" width="2.85546875" style="87" customWidth="1"/>
    <col min="12102" max="12289" width="12.5703125" style="87"/>
    <col min="12290" max="12290" width="4.5703125" style="87" customWidth="1"/>
    <col min="12291" max="12342" width="2.85546875" style="87" customWidth="1"/>
    <col min="12343" max="12343" width="1.5703125" style="87" customWidth="1"/>
    <col min="12344" max="12345" width="2.85546875" style="87" customWidth="1"/>
    <col min="12346" max="12346" width="2" style="87" customWidth="1"/>
    <col min="12347" max="12347" width="2.85546875" style="87" customWidth="1"/>
    <col min="12348" max="12348" width="1.85546875" style="87" customWidth="1"/>
    <col min="12349" max="12349" width="2.85546875" style="87" customWidth="1"/>
    <col min="12350" max="12350" width="1.5703125" style="87" customWidth="1"/>
    <col min="12351" max="12357" width="2.85546875" style="87" customWidth="1"/>
    <col min="12358" max="12545" width="12.5703125" style="87"/>
    <col min="12546" max="12546" width="4.5703125" style="87" customWidth="1"/>
    <col min="12547" max="12598" width="2.85546875" style="87" customWidth="1"/>
    <col min="12599" max="12599" width="1.5703125" style="87" customWidth="1"/>
    <col min="12600" max="12601" width="2.85546875" style="87" customWidth="1"/>
    <col min="12602" max="12602" width="2" style="87" customWidth="1"/>
    <col min="12603" max="12603" width="2.85546875" style="87" customWidth="1"/>
    <col min="12604" max="12604" width="1.85546875" style="87" customWidth="1"/>
    <col min="12605" max="12605" width="2.85546875" style="87" customWidth="1"/>
    <col min="12606" max="12606" width="1.5703125" style="87" customWidth="1"/>
    <col min="12607" max="12613" width="2.85546875" style="87" customWidth="1"/>
    <col min="12614" max="12801" width="12.5703125" style="87"/>
    <col min="12802" max="12802" width="4.5703125" style="87" customWidth="1"/>
    <col min="12803" max="12854" width="2.85546875" style="87" customWidth="1"/>
    <col min="12855" max="12855" width="1.5703125" style="87" customWidth="1"/>
    <col min="12856" max="12857" width="2.85546875" style="87" customWidth="1"/>
    <col min="12858" max="12858" width="2" style="87" customWidth="1"/>
    <col min="12859" max="12859" width="2.85546875" style="87" customWidth="1"/>
    <col min="12860" max="12860" width="1.85546875" style="87" customWidth="1"/>
    <col min="12861" max="12861" width="2.85546875" style="87" customWidth="1"/>
    <col min="12862" max="12862" width="1.5703125" style="87" customWidth="1"/>
    <col min="12863" max="12869" width="2.85546875" style="87" customWidth="1"/>
    <col min="12870" max="13057" width="12.5703125" style="87"/>
    <col min="13058" max="13058" width="4.5703125" style="87" customWidth="1"/>
    <col min="13059" max="13110" width="2.85546875" style="87" customWidth="1"/>
    <col min="13111" max="13111" width="1.5703125" style="87" customWidth="1"/>
    <col min="13112" max="13113" width="2.85546875" style="87" customWidth="1"/>
    <col min="13114" max="13114" width="2" style="87" customWidth="1"/>
    <col min="13115" max="13115" width="2.85546875" style="87" customWidth="1"/>
    <col min="13116" max="13116" width="1.85546875" style="87" customWidth="1"/>
    <col min="13117" max="13117" width="2.85546875" style="87" customWidth="1"/>
    <col min="13118" max="13118" width="1.5703125" style="87" customWidth="1"/>
    <col min="13119" max="13125" width="2.85546875" style="87" customWidth="1"/>
    <col min="13126" max="13313" width="12.5703125" style="87"/>
    <col min="13314" max="13314" width="4.5703125" style="87" customWidth="1"/>
    <col min="13315" max="13366" width="2.85546875" style="87" customWidth="1"/>
    <col min="13367" max="13367" width="1.5703125" style="87" customWidth="1"/>
    <col min="13368" max="13369" width="2.85546875" style="87" customWidth="1"/>
    <col min="13370" max="13370" width="2" style="87" customWidth="1"/>
    <col min="13371" max="13371" width="2.85546875" style="87" customWidth="1"/>
    <col min="13372" max="13372" width="1.85546875" style="87" customWidth="1"/>
    <col min="13373" max="13373" width="2.85546875" style="87" customWidth="1"/>
    <col min="13374" max="13374" width="1.5703125" style="87" customWidth="1"/>
    <col min="13375" max="13381" width="2.85546875" style="87" customWidth="1"/>
    <col min="13382" max="13569" width="12.5703125" style="87"/>
    <col min="13570" max="13570" width="4.5703125" style="87" customWidth="1"/>
    <col min="13571" max="13622" width="2.85546875" style="87" customWidth="1"/>
    <col min="13623" max="13623" width="1.5703125" style="87" customWidth="1"/>
    <col min="13624" max="13625" width="2.85546875" style="87" customWidth="1"/>
    <col min="13626" max="13626" width="2" style="87" customWidth="1"/>
    <col min="13627" max="13627" width="2.85546875" style="87" customWidth="1"/>
    <col min="13628" max="13628" width="1.85546875" style="87" customWidth="1"/>
    <col min="13629" max="13629" width="2.85546875" style="87" customWidth="1"/>
    <col min="13630" max="13630" width="1.5703125" style="87" customWidth="1"/>
    <col min="13631" max="13637" width="2.85546875" style="87" customWidth="1"/>
    <col min="13638" max="13825" width="12.5703125" style="87"/>
    <col min="13826" max="13826" width="4.5703125" style="87" customWidth="1"/>
    <col min="13827" max="13878" width="2.85546875" style="87" customWidth="1"/>
    <col min="13879" max="13879" width="1.5703125" style="87" customWidth="1"/>
    <col min="13880" max="13881" width="2.85546875" style="87" customWidth="1"/>
    <col min="13882" max="13882" width="2" style="87" customWidth="1"/>
    <col min="13883" max="13883" width="2.85546875" style="87" customWidth="1"/>
    <col min="13884" max="13884" width="1.85546875" style="87" customWidth="1"/>
    <col min="13885" max="13885" width="2.85546875" style="87" customWidth="1"/>
    <col min="13886" max="13886" width="1.5703125" style="87" customWidth="1"/>
    <col min="13887" max="13893" width="2.85546875" style="87" customWidth="1"/>
    <col min="13894" max="14081" width="12.5703125" style="87"/>
    <col min="14082" max="14082" width="4.5703125" style="87" customWidth="1"/>
    <col min="14083" max="14134" width="2.85546875" style="87" customWidth="1"/>
    <col min="14135" max="14135" width="1.5703125" style="87" customWidth="1"/>
    <col min="14136" max="14137" width="2.85546875" style="87" customWidth="1"/>
    <col min="14138" max="14138" width="2" style="87" customWidth="1"/>
    <col min="14139" max="14139" width="2.85546875" style="87" customWidth="1"/>
    <col min="14140" max="14140" width="1.85546875" style="87" customWidth="1"/>
    <col min="14141" max="14141" width="2.85546875" style="87" customWidth="1"/>
    <col min="14142" max="14142" width="1.5703125" style="87" customWidth="1"/>
    <col min="14143" max="14149" width="2.85546875" style="87" customWidth="1"/>
    <col min="14150" max="14337" width="12.5703125" style="87"/>
    <col min="14338" max="14338" width="4.5703125" style="87" customWidth="1"/>
    <col min="14339" max="14390" width="2.85546875" style="87" customWidth="1"/>
    <col min="14391" max="14391" width="1.5703125" style="87" customWidth="1"/>
    <col min="14392" max="14393" width="2.85546875" style="87" customWidth="1"/>
    <col min="14394" max="14394" width="2" style="87" customWidth="1"/>
    <col min="14395" max="14395" width="2.85546875" style="87" customWidth="1"/>
    <col min="14396" max="14396" width="1.85546875" style="87" customWidth="1"/>
    <col min="14397" max="14397" width="2.85546875" style="87" customWidth="1"/>
    <col min="14398" max="14398" width="1.5703125" style="87" customWidth="1"/>
    <col min="14399" max="14405" width="2.85546875" style="87" customWidth="1"/>
    <col min="14406" max="14593" width="12.5703125" style="87"/>
    <col min="14594" max="14594" width="4.5703125" style="87" customWidth="1"/>
    <col min="14595" max="14646" width="2.85546875" style="87" customWidth="1"/>
    <col min="14647" max="14647" width="1.5703125" style="87" customWidth="1"/>
    <col min="14648" max="14649" width="2.85546875" style="87" customWidth="1"/>
    <col min="14650" max="14650" width="2" style="87" customWidth="1"/>
    <col min="14651" max="14651" width="2.85546875" style="87" customWidth="1"/>
    <col min="14652" max="14652" width="1.85546875" style="87" customWidth="1"/>
    <col min="14653" max="14653" width="2.85546875" style="87" customWidth="1"/>
    <col min="14654" max="14654" width="1.5703125" style="87" customWidth="1"/>
    <col min="14655" max="14661" width="2.85546875" style="87" customWidth="1"/>
    <col min="14662" max="14849" width="12.5703125" style="87"/>
    <col min="14850" max="14850" width="4.5703125" style="87" customWidth="1"/>
    <col min="14851" max="14902" width="2.85546875" style="87" customWidth="1"/>
    <col min="14903" max="14903" width="1.5703125" style="87" customWidth="1"/>
    <col min="14904" max="14905" width="2.85546875" style="87" customWidth="1"/>
    <col min="14906" max="14906" width="2" style="87" customWidth="1"/>
    <col min="14907" max="14907" width="2.85546875" style="87" customWidth="1"/>
    <col min="14908" max="14908" width="1.85546875" style="87" customWidth="1"/>
    <col min="14909" max="14909" width="2.85546875" style="87" customWidth="1"/>
    <col min="14910" max="14910" width="1.5703125" style="87" customWidth="1"/>
    <col min="14911" max="14917" width="2.85546875" style="87" customWidth="1"/>
    <col min="14918" max="15105" width="12.5703125" style="87"/>
    <col min="15106" max="15106" width="4.5703125" style="87" customWidth="1"/>
    <col min="15107" max="15158" width="2.85546875" style="87" customWidth="1"/>
    <col min="15159" max="15159" width="1.5703125" style="87" customWidth="1"/>
    <col min="15160" max="15161" width="2.85546875" style="87" customWidth="1"/>
    <col min="15162" max="15162" width="2" style="87" customWidth="1"/>
    <col min="15163" max="15163" width="2.85546875" style="87" customWidth="1"/>
    <col min="15164" max="15164" width="1.85546875" style="87" customWidth="1"/>
    <col min="15165" max="15165" width="2.85546875" style="87" customWidth="1"/>
    <col min="15166" max="15166" width="1.5703125" style="87" customWidth="1"/>
    <col min="15167" max="15173" width="2.85546875" style="87" customWidth="1"/>
    <col min="15174" max="15361" width="12.5703125" style="87"/>
    <col min="15362" max="15362" width="4.5703125" style="87" customWidth="1"/>
    <col min="15363" max="15414" width="2.85546875" style="87" customWidth="1"/>
    <col min="15415" max="15415" width="1.5703125" style="87" customWidth="1"/>
    <col min="15416" max="15417" width="2.85546875" style="87" customWidth="1"/>
    <col min="15418" max="15418" width="2" style="87" customWidth="1"/>
    <col min="15419" max="15419" width="2.85546875" style="87" customWidth="1"/>
    <col min="15420" max="15420" width="1.85546875" style="87" customWidth="1"/>
    <col min="15421" max="15421" width="2.85546875" style="87" customWidth="1"/>
    <col min="15422" max="15422" width="1.5703125" style="87" customWidth="1"/>
    <col min="15423" max="15429" width="2.85546875" style="87" customWidth="1"/>
    <col min="15430" max="15617" width="12.5703125" style="87"/>
    <col min="15618" max="15618" width="4.5703125" style="87" customWidth="1"/>
    <col min="15619" max="15670" width="2.85546875" style="87" customWidth="1"/>
    <col min="15671" max="15671" width="1.5703125" style="87" customWidth="1"/>
    <col min="15672" max="15673" width="2.85546875" style="87" customWidth="1"/>
    <col min="15674" max="15674" width="2" style="87" customWidth="1"/>
    <col min="15675" max="15675" width="2.85546875" style="87" customWidth="1"/>
    <col min="15676" max="15676" width="1.85546875" style="87" customWidth="1"/>
    <col min="15677" max="15677" width="2.85546875" style="87" customWidth="1"/>
    <col min="15678" max="15678" width="1.5703125" style="87" customWidth="1"/>
    <col min="15679" max="15685" width="2.85546875" style="87" customWidth="1"/>
    <col min="15686" max="15873" width="12.5703125" style="87"/>
    <col min="15874" max="15874" width="4.5703125" style="87" customWidth="1"/>
    <col min="15875" max="15926" width="2.85546875" style="87" customWidth="1"/>
    <col min="15927" max="15927" width="1.5703125" style="87" customWidth="1"/>
    <col min="15928" max="15929" width="2.85546875" style="87" customWidth="1"/>
    <col min="15930" max="15930" width="2" style="87" customWidth="1"/>
    <col min="15931" max="15931" width="2.85546875" style="87" customWidth="1"/>
    <col min="15932" max="15932" width="1.85546875" style="87" customWidth="1"/>
    <col min="15933" max="15933" width="2.85546875" style="87" customWidth="1"/>
    <col min="15934" max="15934" width="1.5703125" style="87" customWidth="1"/>
    <col min="15935" max="15941" width="2.85546875" style="87" customWidth="1"/>
    <col min="15942" max="16129" width="12.5703125" style="87"/>
    <col min="16130" max="16130" width="4.5703125" style="87" customWidth="1"/>
    <col min="16131" max="16182" width="2.85546875" style="87" customWidth="1"/>
    <col min="16183" max="16183" width="1.5703125" style="87" customWidth="1"/>
    <col min="16184" max="16185" width="2.85546875" style="87" customWidth="1"/>
    <col min="16186" max="16186" width="2" style="87" customWidth="1"/>
    <col min="16187" max="16187" width="2.85546875" style="87" customWidth="1"/>
    <col min="16188" max="16188" width="1.85546875" style="87" customWidth="1"/>
    <col min="16189" max="16189" width="2.85546875" style="87" customWidth="1"/>
    <col min="16190" max="16190" width="1.5703125" style="87" customWidth="1"/>
    <col min="16191" max="16197" width="2.85546875" style="87" customWidth="1"/>
    <col min="16198" max="16384" width="12.5703125" style="87"/>
  </cols>
  <sheetData>
    <row r="1" spans="1:70" ht="15" customHeight="1" x14ac:dyDescent="0.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70" ht="15" customHeight="1" x14ac:dyDescent="0.15">
      <c r="A2" s="275" t="s">
        <v>63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</row>
    <row r="3" spans="1:70" ht="15" customHeight="1" x14ac:dyDescent="0.15">
      <c r="A3" s="276" t="s">
        <v>64</v>
      </c>
      <c r="B3" s="257" t="s">
        <v>65</v>
      </c>
      <c r="C3" s="257"/>
      <c r="D3" s="257"/>
      <c r="E3" s="257"/>
      <c r="F3" s="270" t="s">
        <v>66</v>
      </c>
      <c r="G3" s="257" t="s">
        <v>67</v>
      </c>
      <c r="H3" s="257"/>
      <c r="I3" s="257"/>
      <c r="J3" s="270" t="s">
        <v>68</v>
      </c>
      <c r="K3" s="257" t="s">
        <v>69</v>
      </c>
      <c r="L3" s="257"/>
      <c r="M3" s="257"/>
      <c r="N3" s="199"/>
      <c r="O3" s="257" t="s">
        <v>70</v>
      </c>
      <c r="P3" s="257"/>
      <c r="Q3" s="257"/>
      <c r="R3" s="257"/>
      <c r="S3" s="270" t="s">
        <v>71</v>
      </c>
      <c r="T3" s="257" t="s">
        <v>72</v>
      </c>
      <c r="U3" s="257"/>
      <c r="V3" s="257"/>
      <c r="W3" s="270" t="s">
        <v>73</v>
      </c>
      <c r="X3" s="257" t="s">
        <v>74</v>
      </c>
      <c r="Y3" s="257"/>
      <c r="Z3" s="257"/>
      <c r="AA3" s="270" t="s">
        <v>75</v>
      </c>
      <c r="AB3" s="257" t="s">
        <v>76</v>
      </c>
      <c r="AC3" s="257"/>
      <c r="AD3" s="257"/>
      <c r="AE3" s="257"/>
      <c r="AF3" s="270" t="s">
        <v>77</v>
      </c>
      <c r="AG3" s="257" t="s">
        <v>78</v>
      </c>
      <c r="AH3" s="257"/>
      <c r="AI3" s="257"/>
      <c r="AJ3" s="270" t="s">
        <v>79</v>
      </c>
      <c r="AK3" s="257" t="s">
        <v>80</v>
      </c>
      <c r="AL3" s="257"/>
      <c r="AM3" s="257"/>
      <c r="AN3" s="257"/>
      <c r="AO3" s="272" t="s">
        <v>81</v>
      </c>
      <c r="AP3" s="273"/>
      <c r="AQ3" s="273"/>
      <c r="AR3" s="273"/>
      <c r="AS3" s="274"/>
      <c r="AT3" s="272" t="s">
        <v>82</v>
      </c>
      <c r="AU3" s="273"/>
      <c r="AV3" s="273"/>
      <c r="AW3" s="274"/>
      <c r="AX3" s="270" t="s">
        <v>83</v>
      </c>
      <c r="AY3" s="257" t="s">
        <v>84</v>
      </c>
      <c r="AZ3" s="257"/>
      <c r="BA3" s="257"/>
      <c r="BB3" s="266"/>
    </row>
    <row r="4" spans="1:70" ht="59.25" customHeight="1" x14ac:dyDescent="0.15">
      <c r="A4" s="276"/>
      <c r="B4" s="15" t="s">
        <v>85</v>
      </c>
      <c r="C4" s="15" t="s">
        <v>86</v>
      </c>
      <c r="D4" s="15" t="s">
        <v>87</v>
      </c>
      <c r="E4" s="15" t="s">
        <v>88</v>
      </c>
      <c r="F4" s="271"/>
      <c r="G4" s="15" t="s">
        <v>89</v>
      </c>
      <c r="H4" s="15" t="s">
        <v>90</v>
      </c>
      <c r="I4" s="15" t="s">
        <v>91</v>
      </c>
      <c r="J4" s="271"/>
      <c r="K4" s="15" t="s">
        <v>92</v>
      </c>
      <c r="L4" s="15" t="s">
        <v>93</v>
      </c>
      <c r="M4" s="15" t="s">
        <v>94</v>
      </c>
      <c r="N4" s="15" t="s">
        <v>95</v>
      </c>
      <c r="O4" s="15" t="s">
        <v>85</v>
      </c>
      <c r="P4" s="15" t="s">
        <v>86</v>
      </c>
      <c r="Q4" s="15" t="s">
        <v>87</v>
      </c>
      <c r="R4" s="15" t="s">
        <v>88</v>
      </c>
      <c r="S4" s="271"/>
      <c r="T4" s="15" t="s">
        <v>96</v>
      </c>
      <c r="U4" s="15" t="s">
        <v>97</v>
      </c>
      <c r="V4" s="15" t="s">
        <v>98</v>
      </c>
      <c r="W4" s="271"/>
      <c r="X4" s="15" t="s">
        <v>99</v>
      </c>
      <c r="Y4" s="15" t="s">
        <v>100</v>
      </c>
      <c r="Z4" s="15" t="s">
        <v>101</v>
      </c>
      <c r="AA4" s="271"/>
      <c r="AB4" s="15" t="s">
        <v>99</v>
      </c>
      <c r="AC4" s="15" t="s">
        <v>100</v>
      </c>
      <c r="AD4" s="15" t="s">
        <v>101</v>
      </c>
      <c r="AE4" s="15" t="s">
        <v>102</v>
      </c>
      <c r="AF4" s="271"/>
      <c r="AG4" s="15" t="s">
        <v>89</v>
      </c>
      <c r="AH4" s="15" t="s">
        <v>90</v>
      </c>
      <c r="AI4" s="15" t="s">
        <v>91</v>
      </c>
      <c r="AJ4" s="271"/>
      <c r="AK4" s="15" t="s">
        <v>103</v>
      </c>
      <c r="AL4" s="15" t="s">
        <v>104</v>
      </c>
      <c r="AM4" s="15" t="s">
        <v>105</v>
      </c>
      <c r="AN4" s="15" t="s">
        <v>106</v>
      </c>
      <c r="AO4" s="15" t="s">
        <v>85</v>
      </c>
      <c r="AP4" s="15" t="s">
        <v>86</v>
      </c>
      <c r="AQ4" s="15" t="s">
        <v>87</v>
      </c>
      <c r="AR4" s="15" t="s">
        <v>88</v>
      </c>
      <c r="AS4" s="15" t="s">
        <v>216</v>
      </c>
      <c r="AT4" s="93" t="s">
        <v>217</v>
      </c>
      <c r="AU4" s="15" t="s">
        <v>89</v>
      </c>
      <c r="AV4" s="15" t="s">
        <v>90</v>
      </c>
      <c r="AW4" s="15" t="s">
        <v>91</v>
      </c>
      <c r="AX4" s="271"/>
      <c r="AY4" s="15" t="s">
        <v>92</v>
      </c>
      <c r="AZ4" s="15" t="s">
        <v>93</v>
      </c>
      <c r="BA4" s="15" t="s">
        <v>94</v>
      </c>
      <c r="BB4" s="207" t="s">
        <v>107</v>
      </c>
    </row>
    <row r="5" spans="1:70" ht="15" customHeight="1" thickBot="1" x14ac:dyDescent="0.2">
      <c r="A5" s="277"/>
      <c r="B5" s="194" t="s">
        <v>108</v>
      </c>
      <c r="C5" s="194" t="s">
        <v>109</v>
      </c>
      <c r="D5" s="194" t="s">
        <v>110</v>
      </c>
      <c r="E5" s="194" t="s">
        <v>111</v>
      </c>
      <c r="F5" s="194" t="s">
        <v>112</v>
      </c>
      <c r="G5" s="194" t="s">
        <v>113</v>
      </c>
      <c r="H5" s="194" t="s">
        <v>114</v>
      </c>
      <c r="I5" s="194" t="s">
        <v>115</v>
      </c>
      <c r="J5" s="194" t="s">
        <v>116</v>
      </c>
      <c r="K5" s="194" t="s">
        <v>117</v>
      </c>
      <c r="L5" s="194" t="s">
        <v>118</v>
      </c>
      <c r="M5" s="194" t="s">
        <v>119</v>
      </c>
      <c r="N5" s="194" t="s">
        <v>120</v>
      </c>
      <c r="O5" s="194" t="s">
        <v>121</v>
      </c>
      <c r="P5" s="194" t="s">
        <v>122</v>
      </c>
      <c r="Q5" s="194" t="s">
        <v>123</v>
      </c>
      <c r="R5" s="194" t="s">
        <v>124</v>
      </c>
      <c r="S5" s="194" t="s">
        <v>125</v>
      </c>
      <c r="T5" s="194" t="s">
        <v>126</v>
      </c>
      <c r="U5" s="194" t="s">
        <v>127</v>
      </c>
      <c r="V5" s="194" t="s">
        <v>128</v>
      </c>
      <c r="W5" s="194" t="s">
        <v>129</v>
      </c>
      <c r="X5" s="194" t="s">
        <v>130</v>
      </c>
      <c r="Y5" s="194" t="s">
        <v>131</v>
      </c>
      <c r="Z5" s="194" t="s">
        <v>132</v>
      </c>
      <c r="AA5" s="194" t="s">
        <v>133</v>
      </c>
      <c r="AB5" s="194" t="s">
        <v>134</v>
      </c>
      <c r="AC5" s="194" t="s">
        <v>135</v>
      </c>
      <c r="AD5" s="194" t="s">
        <v>136</v>
      </c>
      <c r="AE5" s="194" t="s">
        <v>137</v>
      </c>
      <c r="AF5" s="194" t="s">
        <v>138</v>
      </c>
      <c r="AG5" s="194" t="s">
        <v>139</v>
      </c>
      <c r="AH5" s="194" t="s">
        <v>140</v>
      </c>
      <c r="AI5" s="194" t="s">
        <v>141</v>
      </c>
      <c r="AJ5" s="194" t="s">
        <v>142</v>
      </c>
      <c r="AK5" s="194" t="s">
        <v>143</v>
      </c>
      <c r="AL5" s="194" t="s">
        <v>144</v>
      </c>
      <c r="AM5" s="194" t="s">
        <v>145</v>
      </c>
      <c r="AN5" s="194" t="s">
        <v>146</v>
      </c>
      <c r="AO5" s="194" t="s">
        <v>147</v>
      </c>
      <c r="AP5" s="194" t="s">
        <v>148</v>
      </c>
      <c r="AQ5" s="194" t="s">
        <v>149</v>
      </c>
      <c r="AR5" s="194" t="s">
        <v>150</v>
      </c>
      <c r="AS5" s="267" t="s">
        <v>151</v>
      </c>
      <c r="AT5" s="268"/>
      <c r="AU5" s="194" t="s">
        <v>152</v>
      </c>
      <c r="AV5" s="194" t="s">
        <v>153</v>
      </c>
      <c r="AW5" s="194" t="s">
        <v>154</v>
      </c>
      <c r="AX5" s="194" t="s">
        <v>155</v>
      </c>
      <c r="AY5" s="194" t="s">
        <v>156</v>
      </c>
      <c r="AZ5" s="194" t="s">
        <v>157</v>
      </c>
      <c r="BA5" s="194" t="s">
        <v>158</v>
      </c>
      <c r="BB5" s="208" t="s">
        <v>159</v>
      </c>
    </row>
    <row r="6" spans="1:70" s="19" customFormat="1" ht="15" customHeight="1" thickBot="1" x14ac:dyDescent="0.2">
      <c r="A6" s="201" t="s">
        <v>160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202" t="s">
        <v>163</v>
      </c>
      <c r="Q6" s="203" t="s">
        <v>164</v>
      </c>
      <c r="R6" s="204" t="s">
        <v>218</v>
      </c>
      <c r="S6" s="205" t="s">
        <v>162</v>
      </c>
      <c r="T6" s="205" t="s">
        <v>162</v>
      </c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202" t="s">
        <v>163</v>
      </c>
      <c r="AQ6" s="203" t="s">
        <v>164</v>
      </c>
      <c r="AR6" s="203" t="s">
        <v>164</v>
      </c>
      <c r="AS6" s="269" t="s">
        <v>218</v>
      </c>
      <c r="AT6" s="269"/>
      <c r="AU6" s="205" t="s">
        <v>162</v>
      </c>
      <c r="AV6" s="205" t="s">
        <v>162</v>
      </c>
      <c r="AW6" s="205" t="s">
        <v>162</v>
      </c>
      <c r="AX6" s="205" t="s">
        <v>162</v>
      </c>
      <c r="AY6" s="205" t="s">
        <v>162</v>
      </c>
      <c r="AZ6" s="205" t="s">
        <v>162</v>
      </c>
      <c r="BA6" s="205" t="s">
        <v>162</v>
      </c>
      <c r="BB6" s="206" t="s">
        <v>162</v>
      </c>
      <c r="BC6" s="17"/>
      <c r="BD6" s="18"/>
      <c r="BE6" s="17"/>
      <c r="BF6" s="17"/>
      <c r="BG6" s="18"/>
      <c r="BH6" s="17"/>
      <c r="BI6" s="17"/>
      <c r="BJ6" s="18"/>
      <c r="BK6" s="17"/>
      <c r="BL6" s="17"/>
      <c r="BM6" s="18"/>
    </row>
    <row r="7" spans="1:70" s="19" customFormat="1" ht="15" customHeight="1" thickBot="1" x14ac:dyDescent="0.2">
      <c r="A7" s="169" t="s">
        <v>161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1" t="s">
        <v>163</v>
      </c>
      <c r="Q7" s="196" t="s">
        <v>164</v>
      </c>
      <c r="R7" s="172" t="s">
        <v>218</v>
      </c>
      <c r="S7" s="173" t="s">
        <v>162</v>
      </c>
      <c r="T7" s="173" t="s">
        <v>162</v>
      </c>
      <c r="U7" s="170"/>
      <c r="V7" s="170"/>
      <c r="W7" s="170"/>
      <c r="X7" s="174"/>
      <c r="Y7" s="174"/>
      <c r="Z7" s="174"/>
      <c r="AA7" s="170"/>
      <c r="AB7" s="170"/>
      <c r="AC7" s="170"/>
      <c r="AD7" s="170"/>
      <c r="AE7" s="170"/>
      <c r="AF7" s="170"/>
      <c r="AG7" s="170"/>
      <c r="AH7" s="170"/>
      <c r="AI7" s="172" t="s">
        <v>218</v>
      </c>
      <c r="AJ7" s="178" t="s">
        <v>219</v>
      </c>
      <c r="AK7" s="178" t="s">
        <v>219</v>
      </c>
      <c r="AL7" s="178" t="s">
        <v>219</v>
      </c>
      <c r="AM7" s="178" t="s">
        <v>219</v>
      </c>
      <c r="AN7" s="175" t="s">
        <v>165</v>
      </c>
      <c r="AO7" s="175" t="s">
        <v>165</v>
      </c>
      <c r="AP7" s="175" t="s">
        <v>165</v>
      </c>
      <c r="AQ7" s="180" t="s">
        <v>166</v>
      </c>
      <c r="AR7" s="180" t="s">
        <v>166</v>
      </c>
      <c r="AS7" s="181" t="s">
        <v>166</v>
      </c>
      <c r="AT7" s="96" t="s">
        <v>167</v>
      </c>
      <c r="AU7" s="177" t="s">
        <v>167</v>
      </c>
      <c r="AV7" s="177" t="s">
        <v>167</v>
      </c>
      <c r="AW7" s="177" t="s">
        <v>167</v>
      </c>
      <c r="AX7" s="177" t="s">
        <v>167</v>
      </c>
      <c r="AY7" s="177" t="s">
        <v>167</v>
      </c>
      <c r="AZ7" s="177" t="s">
        <v>167</v>
      </c>
      <c r="BA7" s="177" t="s">
        <v>167</v>
      </c>
      <c r="BB7" s="97" t="s">
        <v>167</v>
      </c>
      <c r="BC7" s="17"/>
      <c r="BD7" s="18"/>
      <c r="BE7" s="17"/>
      <c r="BF7" s="17"/>
      <c r="BG7" s="18"/>
      <c r="BH7" s="17"/>
      <c r="BI7" s="17"/>
      <c r="BJ7" s="18"/>
      <c r="BK7" s="17"/>
      <c r="BL7" s="17"/>
      <c r="BM7" s="18"/>
    </row>
    <row r="8" spans="1:70" s="85" customFormat="1" ht="15" customHeight="1" x14ac:dyDescent="0.15">
      <c r="A8" s="14"/>
      <c r="B8" s="14"/>
      <c r="C8" s="14"/>
      <c r="D8" s="14"/>
      <c r="E8" s="14"/>
      <c r="F8" s="14"/>
      <c r="G8" s="88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14"/>
      <c r="S8" s="14"/>
      <c r="T8" s="14"/>
      <c r="U8" s="86"/>
      <c r="V8" s="14"/>
      <c r="W8" s="14"/>
      <c r="X8" s="14"/>
      <c r="Y8" s="88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14"/>
      <c r="AR8" s="88"/>
      <c r="AS8" s="88"/>
      <c r="AT8" s="260"/>
      <c r="AU8" s="260"/>
      <c r="AV8" s="260"/>
      <c r="AW8" s="260"/>
      <c r="AX8" s="260"/>
      <c r="AY8" s="260"/>
      <c r="AZ8" s="260"/>
      <c r="BA8" s="260"/>
      <c r="BB8" s="260"/>
      <c r="BC8" s="260"/>
      <c r="BD8" s="14"/>
      <c r="BE8" s="86"/>
      <c r="BF8" s="86"/>
      <c r="BG8" s="14"/>
      <c r="BH8" s="86"/>
      <c r="BI8" s="86"/>
      <c r="BJ8" s="14"/>
      <c r="BK8" s="86"/>
      <c r="BL8" s="86"/>
      <c r="BM8" s="14"/>
    </row>
    <row r="9" spans="1:70" customFormat="1" ht="15" customHeight="1" x14ac:dyDescent="0.25">
      <c r="A9" s="263" t="s">
        <v>220</v>
      </c>
      <c r="B9" s="263"/>
      <c r="C9" s="263"/>
      <c r="D9" s="263"/>
      <c r="E9" s="263"/>
      <c r="F9" s="263"/>
      <c r="G9" s="98"/>
      <c r="H9" s="260" t="s">
        <v>221</v>
      </c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90"/>
      <c r="Y9" s="94" t="s">
        <v>163</v>
      </c>
      <c r="Z9" s="264" t="s">
        <v>222</v>
      </c>
      <c r="AA9" s="264"/>
      <c r="AB9" s="264"/>
      <c r="AC9" s="264"/>
      <c r="AD9" s="264"/>
      <c r="AE9" s="264"/>
      <c r="AF9" s="264"/>
      <c r="AG9" s="90"/>
      <c r="AH9" s="90"/>
      <c r="AI9" s="90"/>
      <c r="AJ9" s="90"/>
      <c r="AK9" s="90"/>
      <c r="AL9" s="90"/>
      <c r="AM9" s="90"/>
      <c r="AN9" s="90"/>
      <c r="AO9" s="99"/>
      <c r="AP9" s="90"/>
      <c r="AQ9" s="90"/>
      <c r="AR9" s="36" t="s">
        <v>165</v>
      </c>
      <c r="AS9" s="100"/>
      <c r="AT9" s="100"/>
      <c r="AU9" s="265" t="s">
        <v>223</v>
      </c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</row>
    <row r="10" spans="1:70" customFormat="1" ht="15" customHeight="1" x14ac:dyDescent="0.2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9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7"/>
      <c r="BD10" s="17"/>
      <c r="BE10" s="18"/>
      <c r="BF10" s="17"/>
      <c r="BG10" s="17"/>
      <c r="BH10" s="18"/>
      <c r="BI10" s="17"/>
      <c r="BJ10" s="17"/>
      <c r="BK10" s="18"/>
      <c r="BL10" s="17"/>
      <c r="BM10" s="17"/>
      <c r="BN10" s="18"/>
    </row>
    <row r="11" spans="1:70" customFormat="1" ht="15" customHeight="1" x14ac:dyDescent="0.25">
      <c r="A11" s="90"/>
      <c r="B11" s="90"/>
      <c r="C11" s="90"/>
      <c r="D11" s="90"/>
      <c r="E11" s="90"/>
      <c r="F11" s="90"/>
      <c r="G11" s="176" t="s">
        <v>218</v>
      </c>
      <c r="H11" s="260" t="s">
        <v>224</v>
      </c>
      <c r="I11" s="260"/>
      <c r="J11" s="260"/>
      <c r="K11" s="260"/>
      <c r="L11" s="260"/>
      <c r="M11" s="260"/>
      <c r="N11" s="260"/>
      <c r="O11" s="260"/>
      <c r="P11" s="260"/>
      <c r="Q11" s="260"/>
      <c r="R11" s="90"/>
      <c r="S11" s="90"/>
      <c r="T11" s="90"/>
      <c r="U11" s="16"/>
      <c r="V11" s="90"/>
      <c r="W11" s="90"/>
      <c r="X11" s="90"/>
      <c r="Y11" s="95" t="s">
        <v>164</v>
      </c>
      <c r="Z11" s="260" t="s">
        <v>225</v>
      </c>
      <c r="AA11" s="260"/>
      <c r="AB11" s="260"/>
      <c r="AC11" s="260"/>
      <c r="AD11" s="260"/>
      <c r="AE11" s="260"/>
      <c r="AF11" s="260"/>
      <c r="AG11" s="260"/>
      <c r="AH11" s="260"/>
      <c r="AI11" s="260"/>
      <c r="AJ11" s="260"/>
      <c r="AK11" s="260"/>
      <c r="AL11" s="260"/>
      <c r="AM11" s="260"/>
      <c r="AN11" s="260"/>
      <c r="AO11" s="260"/>
      <c r="AP11" s="260"/>
      <c r="AQ11" s="90"/>
      <c r="AR11" s="182" t="s">
        <v>166</v>
      </c>
      <c r="AS11" s="100"/>
      <c r="AT11" s="100"/>
      <c r="AU11" s="265" t="s">
        <v>226</v>
      </c>
      <c r="AV11" s="265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5"/>
      <c r="BI11" s="17"/>
      <c r="BJ11" s="17"/>
      <c r="BK11" s="18"/>
      <c r="BL11" s="17"/>
      <c r="BM11" s="17"/>
      <c r="BN11" s="18"/>
      <c r="BO11" s="87"/>
      <c r="BP11" s="87"/>
      <c r="BQ11" s="87"/>
      <c r="BR11" s="87"/>
    </row>
    <row r="12" spans="1:70" customFormat="1" ht="15" customHeight="1" x14ac:dyDescent="0.25">
      <c r="A12" s="90"/>
      <c r="B12" s="90"/>
      <c r="C12" s="90"/>
      <c r="D12" s="90"/>
      <c r="E12" s="90"/>
      <c r="F12" s="90"/>
      <c r="G12" s="197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7"/>
      <c r="BD12" s="17"/>
      <c r="BE12" s="18"/>
      <c r="BF12" s="17"/>
      <c r="BG12" s="17"/>
      <c r="BH12" s="18"/>
      <c r="BI12" s="17"/>
      <c r="BJ12" s="17"/>
      <c r="BK12" s="18"/>
      <c r="BL12" s="17"/>
      <c r="BM12" s="17"/>
      <c r="BN12" s="18"/>
      <c r="BO12" s="87"/>
      <c r="BP12" s="87"/>
      <c r="BQ12" s="87"/>
      <c r="BR12" s="87"/>
    </row>
    <row r="13" spans="1:70" customFormat="1" ht="15" customHeight="1" x14ac:dyDescent="0.25">
      <c r="A13" s="90"/>
      <c r="B13" s="90"/>
      <c r="C13" s="90"/>
      <c r="D13" s="90"/>
      <c r="E13" s="90"/>
      <c r="F13" s="90"/>
      <c r="G13" s="191" t="s">
        <v>162</v>
      </c>
      <c r="H13" s="260" t="s">
        <v>227</v>
      </c>
      <c r="I13" s="260"/>
      <c r="J13" s="260"/>
      <c r="K13" s="260"/>
      <c r="L13" s="260"/>
      <c r="M13" s="260"/>
      <c r="N13" s="260"/>
      <c r="O13" s="260"/>
      <c r="P13" s="260"/>
      <c r="Q13" s="260"/>
      <c r="R13" s="90"/>
      <c r="S13" s="90"/>
      <c r="T13" s="90"/>
      <c r="U13" s="16"/>
      <c r="V13" s="90"/>
      <c r="W13" s="90"/>
      <c r="X13" s="90"/>
      <c r="Y13" s="179" t="s">
        <v>219</v>
      </c>
      <c r="Z13" s="260" t="s">
        <v>228</v>
      </c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90"/>
      <c r="AR13" s="101" t="s">
        <v>229</v>
      </c>
      <c r="AS13" s="102"/>
      <c r="AT13" s="102"/>
      <c r="AU13" s="261" t="s">
        <v>230</v>
      </c>
      <c r="AV13" s="261"/>
      <c r="AW13" s="261"/>
      <c r="AX13" s="261"/>
      <c r="AY13" s="261"/>
      <c r="AZ13" s="261"/>
      <c r="BA13" s="261"/>
      <c r="BB13" s="261"/>
      <c r="BC13" s="261"/>
      <c r="BD13" s="261"/>
      <c r="BE13" s="18"/>
      <c r="BF13" s="17"/>
      <c r="BG13" s="17"/>
      <c r="BH13" s="18"/>
      <c r="BI13" s="17"/>
      <c r="BJ13" s="17"/>
      <c r="BK13" s="18"/>
      <c r="BL13" s="17"/>
      <c r="BM13" s="17"/>
      <c r="BN13" s="18"/>
      <c r="BO13" s="87"/>
      <c r="BP13" s="87"/>
      <c r="BQ13" s="87"/>
      <c r="BR13" s="87"/>
    </row>
    <row r="14" spans="1:70" ht="15" customHeight="1" x14ac:dyDescent="0.1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16"/>
      <c r="BC14" s="16"/>
      <c r="BD14" s="90"/>
      <c r="BE14" s="16"/>
      <c r="BF14" s="16"/>
      <c r="BG14" s="90"/>
      <c r="BH14" s="16"/>
      <c r="BI14" s="16"/>
      <c r="BJ14" s="90"/>
      <c r="BK14" s="16"/>
      <c r="BL14" s="16"/>
      <c r="BM14" s="90"/>
    </row>
    <row r="15" spans="1:70" ht="15" customHeight="1" x14ac:dyDescent="0.15">
      <c r="A15" s="262" t="s">
        <v>168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16"/>
      <c r="BD15" s="90"/>
      <c r="BE15" s="16"/>
      <c r="BF15" s="16"/>
      <c r="BG15" s="90"/>
      <c r="BH15" s="16"/>
      <c r="BI15" s="16"/>
      <c r="BJ15" s="90"/>
      <c r="BK15" s="16"/>
      <c r="BL15" s="16"/>
      <c r="BM15" s="90"/>
    </row>
    <row r="16" spans="1:70" ht="15" customHeight="1" x14ac:dyDescent="0.15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</row>
    <row r="17" spans="1:69" ht="15" customHeight="1" x14ac:dyDescent="0.15">
      <c r="A17" s="257" t="s">
        <v>64</v>
      </c>
      <c r="B17" s="253" t="s">
        <v>169</v>
      </c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 t="s">
        <v>170</v>
      </c>
      <c r="U17" s="253"/>
      <c r="V17" s="253"/>
      <c r="W17" s="253"/>
      <c r="X17" s="253"/>
      <c r="Y17" s="253"/>
      <c r="Z17" s="253"/>
      <c r="AA17" s="253"/>
      <c r="AB17" s="253"/>
      <c r="AC17" s="253" t="s">
        <v>171</v>
      </c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7" t="s">
        <v>54</v>
      </c>
      <c r="AZ17" s="257"/>
      <c r="BA17" s="257"/>
      <c r="BB17" s="257"/>
      <c r="BC17" s="257"/>
      <c r="BD17" s="257"/>
      <c r="BE17" s="253" t="s">
        <v>172</v>
      </c>
      <c r="BF17" s="253"/>
      <c r="BG17" s="253"/>
      <c r="BH17" s="253" t="s">
        <v>7</v>
      </c>
      <c r="BI17" s="253"/>
      <c r="BJ17" s="253"/>
      <c r="BK17" s="255"/>
      <c r="BL17" s="255"/>
      <c r="BM17" s="255"/>
      <c r="BN17" s="255"/>
      <c r="BO17" s="256"/>
      <c r="BP17" s="256"/>
      <c r="BQ17" s="256"/>
    </row>
    <row r="18" spans="1:69" ht="35.25" customHeight="1" x14ac:dyDescent="0.15">
      <c r="A18" s="257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 t="s">
        <v>46</v>
      </c>
      <c r="AD18" s="253"/>
      <c r="AE18" s="253"/>
      <c r="AF18" s="253"/>
      <c r="AG18" s="253"/>
      <c r="AH18" s="253"/>
      <c r="AI18" s="253"/>
      <c r="AJ18" s="253" t="s">
        <v>173</v>
      </c>
      <c r="AK18" s="253"/>
      <c r="AL18" s="253"/>
      <c r="AM18" s="253"/>
      <c r="AN18" s="253"/>
      <c r="AO18" s="253"/>
      <c r="AP18" s="253"/>
      <c r="AQ18" s="253" t="s">
        <v>53</v>
      </c>
      <c r="AR18" s="253"/>
      <c r="AS18" s="253"/>
      <c r="AT18" s="253"/>
      <c r="AU18" s="253"/>
      <c r="AV18" s="253"/>
      <c r="AW18" s="253"/>
      <c r="AX18" s="253"/>
      <c r="AY18" s="253" t="s">
        <v>174</v>
      </c>
      <c r="AZ18" s="253"/>
      <c r="BA18" s="253"/>
      <c r="BB18" s="253" t="s">
        <v>175</v>
      </c>
      <c r="BC18" s="253"/>
      <c r="BD18" s="253"/>
      <c r="BE18" s="253"/>
      <c r="BF18" s="258"/>
      <c r="BG18" s="253"/>
      <c r="BH18" s="253"/>
      <c r="BI18" s="254"/>
      <c r="BJ18" s="253"/>
      <c r="BK18" s="255"/>
      <c r="BL18" s="254"/>
      <c r="BM18" s="254"/>
      <c r="BN18" s="255"/>
      <c r="BO18" s="256"/>
      <c r="BP18" s="254"/>
      <c r="BQ18" s="256"/>
    </row>
    <row r="19" spans="1:69" ht="15" customHeight="1" x14ac:dyDescent="0.15">
      <c r="A19" s="257"/>
      <c r="B19" s="253" t="s">
        <v>7</v>
      </c>
      <c r="C19" s="253"/>
      <c r="D19" s="253"/>
      <c r="E19" s="253"/>
      <c r="F19" s="253"/>
      <c r="G19" s="253"/>
      <c r="H19" s="253" t="s">
        <v>176</v>
      </c>
      <c r="I19" s="253"/>
      <c r="J19" s="253"/>
      <c r="K19" s="253"/>
      <c r="L19" s="253"/>
      <c r="M19" s="253"/>
      <c r="N19" s="253" t="s">
        <v>177</v>
      </c>
      <c r="O19" s="253"/>
      <c r="P19" s="253"/>
      <c r="Q19" s="253"/>
      <c r="R19" s="253"/>
      <c r="S19" s="253"/>
      <c r="T19" s="253" t="s">
        <v>7</v>
      </c>
      <c r="U19" s="253"/>
      <c r="V19" s="253"/>
      <c r="W19" s="253" t="s">
        <v>176</v>
      </c>
      <c r="X19" s="253"/>
      <c r="Y19" s="253"/>
      <c r="Z19" s="253" t="s">
        <v>177</v>
      </c>
      <c r="AA19" s="253"/>
      <c r="AB19" s="253"/>
      <c r="AC19" s="253" t="s">
        <v>7</v>
      </c>
      <c r="AD19" s="253"/>
      <c r="AE19" s="253"/>
      <c r="AF19" s="253" t="s">
        <v>176</v>
      </c>
      <c r="AG19" s="253"/>
      <c r="AH19" s="253" t="s">
        <v>177</v>
      </c>
      <c r="AI19" s="253"/>
      <c r="AJ19" s="253" t="s">
        <v>7</v>
      </c>
      <c r="AK19" s="253"/>
      <c r="AL19" s="253"/>
      <c r="AM19" s="253" t="s">
        <v>176</v>
      </c>
      <c r="AN19" s="253"/>
      <c r="AO19" s="253" t="s">
        <v>177</v>
      </c>
      <c r="AP19" s="253"/>
      <c r="AQ19" s="253" t="s">
        <v>7</v>
      </c>
      <c r="AR19" s="253"/>
      <c r="AS19" s="253"/>
      <c r="AT19" s="253"/>
      <c r="AU19" s="253" t="s">
        <v>176</v>
      </c>
      <c r="AV19" s="253"/>
      <c r="AW19" s="253" t="s">
        <v>177</v>
      </c>
      <c r="AX19" s="253"/>
      <c r="AY19" s="253"/>
      <c r="AZ19" s="253"/>
      <c r="BA19" s="253"/>
      <c r="BB19" s="253"/>
      <c r="BC19" s="253"/>
      <c r="BD19" s="253"/>
      <c r="BE19" s="253"/>
      <c r="BF19" s="253"/>
      <c r="BG19" s="253"/>
      <c r="BH19" s="253"/>
      <c r="BI19" s="253"/>
      <c r="BJ19" s="253"/>
      <c r="BK19" s="255"/>
      <c r="BL19" s="254"/>
      <c r="BM19" s="254"/>
      <c r="BN19" s="255"/>
      <c r="BO19" s="256"/>
      <c r="BP19" s="254"/>
      <c r="BQ19" s="256"/>
    </row>
    <row r="20" spans="1:69" ht="23.25" customHeight="1" x14ac:dyDescent="0.15">
      <c r="A20" s="257"/>
      <c r="B20" s="252" t="s">
        <v>178</v>
      </c>
      <c r="C20" s="252"/>
      <c r="D20" s="252"/>
      <c r="E20" s="259" t="s">
        <v>179</v>
      </c>
      <c r="F20" s="259"/>
      <c r="G20" s="259"/>
      <c r="H20" s="252" t="s">
        <v>178</v>
      </c>
      <c r="I20" s="252"/>
      <c r="J20" s="252"/>
      <c r="K20" s="259" t="s">
        <v>179</v>
      </c>
      <c r="L20" s="259"/>
      <c r="M20" s="259"/>
      <c r="N20" s="252" t="s">
        <v>178</v>
      </c>
      <c r="O20" s="252"/>
      <c r="P20" s="252"/>
      <c r="Q20" s="259" t="s">
        <v>179</v>
      </c>
      <c r="R20" s="259"/>
      <c r="S20" s="259"/>
      <c r="T20" s="252" t="s">
        <v>178</v>
      </c>
      <c r="U20" s="252"/>
      <c r="V20" s="252"/>
      <c r="W20" s="252" t="s">
        <v>178</v>
      </c>
      <c r="X20" s="252"/>
      <c r="Y20" s="252"/>
      <c r="Z20" s="252" t="s">
        <v>178</v>
      </c>
      <c r="AA20" s="252"/>
      <c r="AB20" s="252"/>
      <c r="AC20" s="252" t="s">
        <v>178</v>
      </c>
      <c r="AD20" s="252"/>
      <c r="AE20" s="252"/>
      <c r="AF20" s="252" t="s">
        <v>178</v>
      </c>
      <c r="AG20" s="252"/>
      <c r="AH20" s="252" t="s">
        <v>178</v>
      </c>
      <c r="AI20" s="252"/>
      <c r="AJ20" s="252" t="s">
        <v>178</v>
      </c>
      <c r="AK20" s="252"/>
      <c r="AL20" s="252"/>
      <c r="AM20" s="252" t="s">
        <v>178</v>
      </c>
      <c r="AN20" s="252"/>
      <c r="AO20" s="252" t="s">
        <v>178</v>
      </c>
      <c r="AP20" s="252"/>
      <c r="AQ20" s="252" t="s">
        <v>178</v>
      </c>
      <c r="AR20" s="252"/>
      <c r="AS20" s="252"/>
      <c r="AT20" s="252"/>
      <c r="AU20" s="252" t="s">
        <v>178</v>
      </c>
      <c r="AV20" s="252"/>
      <c r="AW20" s="252" t="s">
        <v>178</v>
      </c>
      <c r="AX20" s="252"/>
      <c r="AY20" s="252" t="s">
        <v>178</v>
      </c>
      <c r="AZ20" s="252"/>
      <c r="BA20" s="252"/>
      <c r="BB20" s="252" t="s">
        <v>178</v>
      </c>
      <c r="BC20" s="252"/>
      <c r="BD20" s="252"/>
      <c r="BE20" s="252" t="s">
        <v>178</v>
      </c>
      <c r="BF20" s="252"/>
      <c r="BG20" s="252"/>
      <c r="BH20" s="252" t="s">
        <v>178</v>
      </c>
      <c r="BI20" s="252"/>
      <c r="BJ20" s="252"/>
      <c r="BK20" s="255"/>
      <c r="BL20" s="255"/>
      <c r="BM20" s="255"/>
      <c r="BN20" s="255"/>
      <c r="BO20" s="256"/>
      <c r="BP20" s="256"/>
      <c r="BQ20" s="256"/>
    </row>
    <row r="21" spans="1:69" s="19" customFormat="1" ht="15" customHeight="1" x14ac:dyDescent="0.15">
      <c r="A21" s="160" t="s">
        <v>160</v>
      </c>
      <c r="B21" s="250">
        <f>H21+N21</f>
        <v>35</v>
      </c>
      <c r="C21" s="250"/>
      <c r="D21" s="250"/>
      <c r="E21" s="250">
        <f>K21+Q21</f>
        <v>1260</v>
      </c>
      <c r="F21" s="250"/>
      <c r="G21" s="250"/>
      <c r="H21" s="250">
        <v>14</v>
      </c>
      <c r="I21" s="250"/>
      <c r="J21" s="250"/>
      <c r="K21" s="250">
        <f>H21*36</f>
        <v>504</v>
      </c>
      <c r="L21" s="250"/>
      <c r="M21" s="250"/>
      <c r="N21" s="250">
        <v>21</v>
      </c>
      <c r="O21" s="250"/>
      <c r="P21" s="250"/>
      <c r="Q21" s="250">
        <f t="shared" ref="Q21" si="0">N21*36</f>
        <v>756</v>
      </c>
      <c r="R21" s="250"/>
      <c r="S21" s="250"/>
      <c r="T21" s="250">
        <f t="shared" ref="T21:T22" si="1">W21+Z21</f>
        <v>2</v>
      </c>
      <c r="U21" s="250"/>
      <c r="V21" s="250"/>
      <c r="W21" s="250">
        <v>1</v>
      </c>
      <c r="X21" s="250"/>
      <c r="Y21" s="250"/>
      <c r="Z21" s="250">
        <v>1</v>
      </c>
      <c r="AA21" s="250"/>
      <c r="AB21" s="250"/>
      <c r="AC21" s="250">
        <f t="shared" ref="AC21:AC22" si="2">AF21+AH21</f>
        <v>2</v>
      </c>
      <c r="AD21" s="250"/>
      <c r="AE21" s="250"/>
      <c r="AF21" s="250">
        <v>1</v>
      </c>
      <c r="AG21" s="250"/>
      <c r="AH21" s="250">
        <v>1</v>
      </c>
      <c r="AI21" s="250"/>
      <c r="AJ21" s="250">
        <f t="shared" ref="AJ21" si="3">AM21+AO21</f>
        <v>3</v>
      </c>
      <c r="AK21" s="250"/>
      <c r="AL21" s="250"/>
      <c r="AM21" s="250">
        <v>1</v>
      </c>
      <c r="AN21" s="250"/>
      <c r="AO21" s="250">
        <v>2</v>
      </c>
      <c r="AP21" s="250"/>
      <c r="AQ21" s="250">
        <f>AU21+AW21</f>
        <v>0</v>
      </c>
      <c r="AR21" s="250"/>
      <c r="AS21" s="250"/>
      <c r="AT21" s="250"/>
      <c r="AU21" s="250"/>
      <c r="AV21" s="250"/>
      <c r="AW21" s="250"/>
      <c r="AX21" s="250"/>
      <c r="AY21" s="250"/>
      <c r="AZ21" s="250"/>
      <c r="BA21" s="250"/>
      <c r="BB21" s="250"/>
      <c r="BC21" s="250"/>
      <c r="BD21" s="250"/>
      <c r="BE21" s="250">
        <v>10</v>
      </c>
      <c r="BF21" s="250"/>
      <c r="BG21" s="250"/>
      <c r="BH21" s="251">
        <f t="shared" ref="BH21:BH22" si="4">B21+T21+AC21+AJ21+AQ21+AY21+BB21+BE21</f>
        <v>52</v>
      </c>
      <c r="BI21" s="251"/>
      <c r="BJ21" s="251"/>
      <c r="BK21" s="247"/>
      <c r="BL21" s="247"/>
      <c r="BM21" s="247"/>
      <c r="BN21" s="247"/>
      <c r="BO21" s="247"/>
      <c r="BP21" s="247"/>
      <c r="BQ21" s="247"/>
    </row>
    <row r="22" spans="1:69" s="19" customFormat="1" ht="15" customHeight="1" x14ac:dyDescent="0.15">
      <c r="A22" s="160" t="s">
        <v>161</v>
      </c>
      <c r="B22" s="250">
        <f t="shared" ref="B22" si="5">H22+N22</f>
        <v>28</v>
      </c>
      <c r="C22" s="250"/>
      <c r="D22" s="250"/>
      <c r="E22" s="250">
        <f t="shared" ref="E22" si="6">K22+Q22</f>
        <v>1008</v>
      </c>
      <c r="F22" s="250"/>
      <c r="G22" s="250"/>
      <c r="H22" s="250">
        <v>14</v>
      </c>
      <c r="I22" s="250"/>
      <c r="J22" s="250"/>
      <c r="K22" s="250">
        <f>H22*36</f>
        <v>504</v>
      </c>
      <c r="L22" s="250"/>
      <c r="M22" s="250"/>
      <c r="N22" s="250">
        <v>14</v>
      </c>
      <c r="O22" s="250"/>
      <c r="P22" s="250"/>
      <c r="Q22" s="250">
        <f>N22*36</f>
        <v>504</v>
      </c>
      <c r="R22" s="250"/>
      <c r="S22" s="250"/>
      <c r="T22" s="250">
        <f t="shared" si="1"/>
        <v>2</v>
      </c>
      <c r="U22" s="250"/>
      <c r="V22" s="250"/>
      <c r="W22" s="250">
        <v>1</v>
      </c>
      <c r="X22" s="250"/>
      <c r="Y22" s="250"/>
      <c r="Z22" s="250">
        <v>1</v>
      </c>
      <c r="AA22" s="250"/>
      <c r="AB22" s="250"/>
      <c r="AC22" s="250">
        <f t="shared" si="2"/>
        <v>1</v>
      </c>
      <c r="AD22" s="250"/>
      <c r="AE22" s="250"/>
      <c r="AF22" s="250">
        <v>1</v>
      </c>
      <c r="AG22" s="250"/>
      <c r="AH22" s="250"/>
      <c r="AI22" s="250"/>
      <c r="AJ22" s="250">
        <f t="shared" ref="AJ22" si="7">AM22+AO22</f>
        <v>1</v>
      </c>
      <c r="AK22" s="250"/>
      <c r="AL22" s="250"/>
      <c r="AM22" s="250">
        <v>1</v>
      </c>
      <c r="AN22" s="250"/>
      <c r="AO22" s="250"/>
      <c r="AP22" s="250"/>
      <c r="AQ22" s="250">
        <f>AU22+AW22</f>
        <v>4</v>
      </c>
      <c r="AR22" s="250"/>
      <c r="AS22" s="250"/>
      <c r="AT22" s="250"/>
      <c r="AU22" s="250"/>
      <c r="AV22" s="250"/>
      <c r="AW22" s="250">
        <v>4</v>
      </c>
      <c r="AX22" s="250"/>
      <c r="AY22" s="250">
        <v>3</v>
      </c>
      <c r="AZ22" s="250"/>
      <c r="BA22" s="250"/>
      <c r="BB22" s="250">
        <v>2</v>
      </c>
      <c r="BC22" s="250"/>
      <c r="BD22" s="250"/>
      <c r="BE22" s="250">
        <v>2</v>
      </c>
      <c r="BF22" s="250"/>
      <c r="BG22" s="250"/>
      <c r="BH22" s="251">
        <f t="shared" si="4"/>
        <v>43</v>
      </c>
      <c r="BI22" s="251"/>
      <c r="BJ22" s="251"/>
      <c r="BK22" s="247"/>
      <c r="BL22" s="247"/>
      <c r="BM22" s="247"/>
      <c r="BN22" s="247"/>
      <c r="BO22" s="247"/>
      <c r="BP22" s="247"/>
      <c r="BQ22" s="247"/>
    </row>
    <row r="23" spans="1:69" s="19" customFormat="1" ht="15" customHeight="1" x14ac:dyDescent="0.15">
      <c r="A23" s="89" t="s">
        <v>7</v>
      </c>
      <c r="B23" s="245">
        <f>SUM(B21:D22)</f>
        <v>63</v>
      </c>
      <c r="C23" s="245"/>
      <c r="D23" s="245"/>
      <c r="E23" s="245">
        <f>SUM(E21:G22)</f>
        <v>2268</v>
      </c>
      <c r="F23" s="245"/>
      <c r="G23" s="245"/>
      <c r="H23" s="245">
        <f>SUM(H21:J22)</f>
        <v>28</v>
      </c>
      <c r="I23" s="245"/>
      <c r="J23" s="245"/>
      <c r="K23" s="245">
        <f>SUM(K21:M22)</f>
        <v>1008</v>
      </c>
      <c r="L23" s="245"/>
      <c r="M23" s="245"/>
      <c r="N23" s="245">
        <f>SUM(N21:P22)</f>
        <v>35</v>
      </c>
      <c r="O23" s="245"/>
      <c r="P23" s="245"/>
      <c r="Q23" s="245">
        <f>SUM(Q21:S22)</f>
        <v>1260</v>
      </c>
      <c r="R23" s="245"/>
      <c r="S23" s="245"/>
      <c r="T23" s="245">
        <f>SUM(T21:V22)</f>
        <v>4</v>
      </c>
      <c r="U23" s="245"/>
      <c r="V23" s="245"/>
      <c r="W23" s="245">
        <f>SUM(W21:Y22)</f>
        <v>2</v>
      </c>
      <c r="X23" s="245"/>
      <c r="Y23" s="245"/>
      <c r="Z23" s="245">
        <f>SUM(Z21:AB22)</f>
        <v>2</v>
      </c>
      <c r="AA23" s="245"/>
      <c r="AB23" s="245"/>
      <c r="AC23" s="245">
        <f>SUM(AC21:AE22)</f>
        <v>3</v>
      </c>
      <c r="AD23" s="245"/>
      <c r="AE23" s="245"/>
      <c r="AF23" s="245">
        <f>SUM(AF21:AG22)</f>
        <v>2</v>
      </c>
      <c r="AG23" s="245"/>
      <c r="AH23" s="245">
        <f>SUM(AH21:AI22)</f>
        <v>1</v>
      </c>
      <c r="AI23" s="245"/>
      <c r="AJ23" s="245">
        <f>SUM(AJ21:AL22)</f>
        <v>4</v>
      </c>
      <c r="AK23" s="245"/>
      <c r="AL23" s="245"/>
      <c r="AM23" s="245">
        <f>SUM(AM21:AN22)</f>
        <v>2</v>
      </c>
      <c r="AN23" s="245"/>
      <c r="AO23" s="245">
        <f>SUM(AO21:AP22)</f>
        <v>2</v>
      </c>
      <c r="AP23" s="245"/>
      <c r="AQ23" s="245">
        <f>SUM(AQ21:AT22)</f>
        <v>4</v>
      </c>
      <c r="AR23" s="245"/>
      <c r="AS23" s="245"/>
      <c r="AT23" s="245"/>
      <c r="AU23" s="245">
        <f>SUM(AU21:AV22)</f>
        <v>0</v>
      </c>
      <c r="AV23" s="245"/>
      <c r="AW23" s="245">
        <f>SUM(AW21:AX22)</f>
        <v>4</v>
      </c>
      <c r="AX23" s="245"/>
      <c r="AY23" s="245">
        <f>SUM(AY21:BA22)</f>
        <v>3</v>
      </c>
      <c r="AZ23" s="245"/>
      <c r="BA23" s="245"/>
      <c r="BB23" s="245">
        <f>SUM(BB21:BD22)</f>
        <v>2</v>
      </c>
      <c r="BC23" s="245"/>
      <c r="BD23" s="245"/>
      <c r="BE23" s="245">
        <f>SUM(BE21:BG22)</f>
        <v>12</v>
      </c>
      <c r="BF23" s="245"/>
      <c r="BG23" s="245"/>
      <c r="BH23" s="246">
        <f>SUM(BH21:BJ22)</f>
        <v>95</v>
      </c>
      <c r="BI23" s="246"/>
      <c r="BJ23" s="246"/>
      <c r="BK23" s="247"/>
      <c r="BL23" s="247"/>
      <c r="BM23" s="247"/>
      <c r="BN23" s="247"/>
      <c r="BO23" s="247"/>
      <c r="BP23" s="247"/>
      <c r="BQ23" s="247"/>
    </row>
    <row r="24" spans="1:69" ht="15" customHeight="1" x14ac:dyDescent="0.15">
      <c r="A24" s="248"/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9"/>
      <c r="BH24" s="249"/>
      <c r="BI24" s="249"/>
      <c r="BJ24" s="249"/>
      <c r="BK24" s="249"/>
      <c r="BL24" s="249"/>
      <c r="BM24" s="249"/>
    </row>
  </sheetData>
  <mergeCells count="165">
    <mergeCell ref="A2:Q2"/>
    <mergeCell ref="A3:A5"/>
    <mergeCell ref="B3:E3"/>
    <mergeCell ref="F3:F4"/>
    <mergeCell ref="G3:I3"/>
    <mergeCell ref="J3:J4"/>
    <mergeCell ref="K3:M3"/>
    <mergeCell ref="O3:R3"/>
    <mergeCell ref="AX3:AX4"/>
    <mergeCell ref="AY3:BB3"/>
    <mergeCell ref="AS5:AT5"/>
    <mergeCell ref="AS6:AT6"/>
    <mergeCell ref="H8:Q8"/>
    <mergeCell ref="Z8:AP8"/>
    <mergeCell ref="AT8:BC8"/>
    <mergeCell ref="AF3:AF4"/>
    <mergeCell ref="AG3:AI3"/>
    <mergeCell ref="AJ3:AJ4"/>
    <mergeCell ref="AK3:AN3"/>
    <mergeCell ref="AO3:AS3"/>
    <mergeCell ref="AT3:AW3"/>
    <mergeCell ref="S3:S4"/>
    <mergeCell ref="T3:V3"/>
    <mergeCell ref="W3:W4"/>
    <mergeCell ref="X3:Z3"/>
    <mergeCell ref="AA3:AA4"/>
    <mergeCell ref="AB3:AE3"/>
    <mergeCell ref="Z19:AB19"/>
    <mergeCell ref="H12:Q12"/>
    <mergeCell ref="H13:Q13"/>
    <mergeCell ref="Z13:AP13"/>
    <mergeCell ref="AU13:BD13"/>
    <mergeCell ref="A15:BB15"/>
    <mergeCell ref="A16:BM16"/>
    <mergeCell ref="A9:F9"/>
    <mergeCell ref="H9:W9"/>
    <mergeCell ref="Z9:AF9"/>
    <mergeCell ref="AU9:BN9"/>
    <mergeCell ref="H11:Q11"/>
    <mergeCell ref="Z11:AP11"/>
    <mergeCell ref="AU11:BH11"/>
    <mergeCell ref="BE20:BG20"/>
    <mergeCell ref="BH20:BJ20"/>
    <mergeCell ref="AQ20:AT20"/>
    <mergeCell ref="AU20:AV20"/>
    <mergeCell ref="AW20:AX20"/>
    <mergeCell ref="AY20:BA20"/>
    <mergeCell ref="A17:A20"/>
    <mergeCell ref="B17:S18"/>
    <mergeCell ref="T17:AB18"/>
    <mergeCell ref="AC17:AX17"/>
    <mergeCell ref="AY17:BD17"/>
    <mergeCell ref="BE17:BG19"/>
    <mergeCell ref="B19:G19"/>
    <mergeCell ref="H19:M19"/>
    <mergeCell ref="N19:S19"/>
    <mergeCell ref="T19:V19"/>
    <mergeCell ref="B20:D20"/>
    <mergeCell ref="E20:G20"/>
    <mergeCell ref="H20:J20"/>
    <mergeCell ref="K20:M20"/>
    <mergeCell ref="N20:P20"/>
    <mergeCell ref="Q20:S20"/>
    <mergeCell ref="T20:V20"/>
    <mergeCell ref="W19:Y19"/>
    <mergeCell ref="W20:Y20"/>
    <mergeCell ref="Z20:AB20"/>
    <mergeCell ref="AC20:AE20"/>
    <mergeCell ref="AF20:AG20"/>
    <mergeCell ref="AH20:AI20"/>
    <mergeCell ref="AJ20:AL20"/>
    <mergeCell ref="BH17:BJ19"/>
    <mergeCell ref="BK17:BN20"/>
    <mergeCell ref="BO17:BQ20"/>
    <mergeCell ref="AC18:AI18"/>
    <mergeCell ref="AJ18:AP18"/>
    <mergeCell ref="AQ18:AX18"/>
    <mergeCell ref="AY18:BA19"/>
    <mergeCell ref="BB18:BD19"/>
    <mergeCell ref="AM19:AN19"/>
    <mergeCell ref="AO19:AP19"/>
    <mergeCell ref="AQ19:AT19"/>
    <mergeCell ref="AU19:AV19"/>
    <mergeCell ref="AW19:AX19"/>
    <mergeCell ref="AC19:AE19"/>
    <mergeCell ref="AF19:AG19"/>
    <mergeCell ref="AH19:AI19"/>
    <mergeCell ref="AJ19:AL19"/>
    <mergeCell ref="BB20:BD20"/>
    <mergeCell ref="AC21:AE21"/>
    <mergeCell ref="AF21:AG21"/>
    <mergeCell ref="AJ21:AL21"/>
    <mergeCell ref="AM21:AN21"/>
    <mergeCell ref="AO21:AP21"/>
    <mergeCell ref="AQ21:AT21"/>
    <mergeCell ref="AU21:AV21"/>
    <mergeCell ref="AM20:AN20"/>
    <mergeCell ref="AO20:AP20"/>
    <mergeCell ref="BO21:BQ21"/>
    <mergeCell ref="B22:D22"/>
    <mergeCell ref="E22:G22"/>
    <mergeCell ref="H22:J22"/>
    <mergeCell ref="K22:M22"/>
    <mergeCell ref="N22:P22"/>
    <mergeCell ref="Q22:S22"/>
    <mergeCell ref="T22:V22"/>
    <mergeCell ref="W22:Y22"/>
    <mergeCell ref="Z22:AB22"/>
    <mergeCell ref="AW21:AX21"/>
    <mergeCell ref="AY21:BA21"/>
    <mergeCell ref="BB21:BD21"/>
    <mergeCell ref="BE21:BG21"/>
    <mergeCell ref="BH21:BJ21"/>
    <mergeCell ref="BK21:BN21"/>
    <mergeCell ref="AH21:AI21"/>
    <mergeCell ref="B21:D21"/>
    <mergeCell ref="E21:G21"/>
    <mergeCell ref="H21:J21"/>
    <mergeCell ref="K21:M21"/>
    <mergeCell ref="N21:P21"/>
    <mergeCell ref="W21:Y21"/>
    <mergeCell ref="Z21:AB21"/>
    <mergeCell ref="Q21:S21"/>
    <mergeCell ref="T21:V21"/>
    <mergeCell ref="BH22:BJ22"/>
    <mergeCell ref="BK22:BN22"/>
    <mergeCell ref="BO22:BQ22"/>
    <mergeCell ref="B23:D23"/>
    <mergeCell ref="E23:G23"/>
    <mergeCell ref="H23:J23"/>
    <mergeCell ref="K23:M23"/>
    <mergeCell ref="N23:P23"/>
    <mergeCell ref="Q23:S23"/>
    <mergeCell ref="T23:V23"/>
    <mergeCell ref="AQ22:AT22"/>
    <mergeCell ref="AU22:AV22"/>
    <mergeCell ref="AW22:AX22"/>
    <mergeCell ref="AY22:BA22"/>
    <mergeCell ref="BB22:BD22"/>
    <mergeCell ref="BE22:BG22"/>
    <mergeCell ref="AC22:AE22"/>
    <mergeCell ref="AF22:AG22"/>
    <mergeCell ref="AH22:AI22"/>
    <mergeCell ref="AJ22:AL22"/>
    <mergeCell ref="AM22:AN22"/>
    <mergeCell ref="AO22:AP22"/>
    <mergeCell ref="BB23:BD23"/>
    <mergeCell ref="BE23:BG23"/>
    <mergeCell ref="BH23:BJ23"/>
    <mergeCell ref="BK23:BN23"/>
    <mergeCell ref="BO23:BQ23"/>
    <mergeCell ref="A24:BF24"/>
    <mergeCell ref="BG24:BM24"/>
    <mergeCell ref="AM23:AN23"/>
    <mergeCell ref="AO23:AP23"/>
    <mergeCell ref="AQ23:AT23"/>
    <mergeCell ref="AU23:AV23"/>
    <mergeCell ref="AW23:AX23"/>
    <mergeCell ref="AY23:BA23"/>
    <mergeCell ref="W23:Y23"/>
    <mergeCell ref="Z23:AB23"/>
    <mergeCell ref="AC23:AE23"/>
    <mergeCell ref="AF23:AG23"/>
    <mergeCell ref="AH23:AI23"/>
    <mergeCell ref="AJ23:AL23"/>
  </mergeCells>
  <pageMargins left="0.74803149606299213" right="0.74803149606299213" top="0.98425196850393704" bottom="0.98425196850393704" header="0" footer="0"/>
  <pageSetup paperSize="9" scale="74" orientation="landscape" r:id="rId1"/>
  <headerFooter alignWithMargins="0"/>
  <ignoredErrors>
    <ignoredError sqref="C21:E21 B22:D22 K21:K22 L22:M22 E22:G22 Q21:V21 AJ21:AL21 AQ21:BD21 BI23:BJ23 A24:BN24 A23 BK23:BN23 C23:BH23 L21:M21 Q22:V22 AC22:AE22 AC21:AE21 AH22:AL22 AU22:AV22 BH22:BJ22 BH21:BJ21 X21:Y21 AN22:AQ2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45"/>
  <sheetViews>
    <sheetView zoomScale="110" zoomScaleNormal="110" workbookViewId="0">
      <selection activeCell="C31" sqref="C31:AU31"/>
    </sheetView>
  </sheetViews>
  <sheetFormatPr defaultRowHeight="12" x14ac:dyDescent="0.2"/>
  <cols>
    <col min="1" max="1" width="9" style="1" customWidth="1"/>
    <col min="2" max="2" width="49.28515625" style="27" customWidth="1"/>
    <col min="3" max="4" width="5.7109375" style="27" customWidth="1"/>
    <col min="5" max="5" width="5.7109375" style="109" customWidth="1"/>
    <col min="6" max="6" width="5.7109375" style="27" customWidth="1"/>
    <col min="7" max="9" width="5" style="5" customWidth="1"/>
    <col min="10" max="17" width="7.140625" style="5" customWidth="1"/>
    <col min="18" max="25" width="7.140625" style="12" customWidth="1"/>
    <col min="26" max="47" width="4.28515625" style="13" customWidth="1"/>
    <col min="48" max="49" width="9.140625" style="9"/>
    <col min="50" max="16384" width="9.140625" style="1"/>
  </cols>
  <sheetData>
    <row r="1" spans="1:49" ht="15" customHeight="1" x14ac:dyDescent="0.2">
      <c r="A1" s="278" t="s">
        <v>0</v>
      </c>
      <c r="B1" s="280" t="s">
        <v>1</v>
      </c>
      <c r="C1" s="299" t="s">
        <v>231</v>
      </c>
      <c r="D1" s="300"/>
      <c r="E1" s="305" t="s">
        <v>232</v>
      </c>
      <c r="F1" s="306"/>
      <c r="G1" s="282" t="s">
        <v>180</v>
      </c>
      <c r="H1" s="282"/>
      <c r="I1" s="282"/>
      <c r="J1" s="291" t="s">
        <v>181</v>
      </c>
      <c r="K1" s="284" t="s">
        <v>2</v>
      </c>
      <c r="L1" s="284"/>
      <c r="M1" s="284"/>
      <c r="N1" s="284"/>
      <c r="O1" s="284"/>
      <c r="P1" s="284"/>
      <c r="Q1" s="284"/>
      <c r="R1" s="297" t="s">
        <v>3</v>
      </c>
      <c r="S1" s="297"/>
      <c r="T1" s="297"/>
      <c r="U1" s="297"/>
      <c r="V1" s="297" t="s">
        <v>4</v>
      </c>
      <c r="W1" s="297"/>
      <c r="X1" s="297"/>
      <c r="Y1" s="297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</row>
    <row r="2" spans="1:49" ht="20.25" customHeight="1" x14ac:dyDescent="0.2">
      <c r="A2" s="279"/>
      <c r="B2" s="281"/>
      <c r="C2" s="301"/>
      <c r="D2" s="302"/>
      <c r="E2" s="307"/>
      <c r="F2" s="308"/>
      <c r="G2" s="283"/>
      <c r="H2" s="283"/>
      <c r="I2" s="283"/>
      <c r="J2" s="292"/>
      <c r="K2" s="285"/>
      <c r="L2" s="285"/>
      <c r="M2" s="285"/>
      <c r="N2" s="285"/>
      <c r="O2" s="285"/>
      <c r="P2" s="285"/>
      <c r="Q2" s="285"/>
      <c r="R2" s="297"/>
      <c r="S2" s="297"/>
      <c r="T2" s="297"/>
      <c r="U2" s="297"/>
      <c r="V2" s="297"/>
      <c r="W2" s="297"/>
      <c r="X2" s="297"/>
      <c r="Y2" s="297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</row>
    <row r="3" spans="1:49" ht="16.5" customHeight="1" x14ac:dyDescent="0.2">
      <c r="A3" s="279"/>
      <c r="B3" s="281"/>
      <c r="C3" s="301"/>
      <c r="D3" s="302"/>
      <c r="E3" s="307"/>
      <c r="F3" s="308"/>
      <c r="G3" s="286" t="s">
        <v>6</v>
      </c>
      <c r="H3" s="287" t="s">
        <v>5</v>
      </c>
      <c r="I3" s="287" t="s">
        <v>194</v>
      </c>
      <c r="J3" s="292"/>
      <c r="K3" s="288" t="s">
        <v>182</v>
      </c>
      <c r="L3" s="294" t="s">
        <v>202</v>
      </c>
      <c r="M3" s="294"/>
      <c r="N3" s="294"/>
      <c r="O3" s="294"/>
      <c r="P3" s="294"/>
      <c r="Q3" s="294"/>
      <c r="R3" s="297"/>
      <c r="S3" s="297"/>
      <c r="T3" s="297"/>
      <c r="U3" s="297"/>
      <c r="V3" s="297"/>
      <c r="W3" s="297"/>
      <c r="X3" s="297"/>
      <c r="Y3" s="297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</row>
    <row r="4" spans="1:49" ht="21.75" customHeight="1" x14ac:dyDescent="0.2">
      <c r="A4" s="279"/>
      <c r="B4" s="281"/>
      <c r="C4" s="303"/>
      <c r="D4" s="304"/>
      <c r="E4" s="309"/>
      <c r="F4" s="310"/>
      <c r="G4" s="286"/>
      <c r="H4" s="287"/>
      <c r="I4" s="287"/>
      <c r="J4" s="292"/>
      <c r="K4" s="289"/>
      <c r="L4" s="294" t="s">
        <v>201</v>
      </c>
      <c r="M4" s="294"/>
      <c r="N4" s="294"/>
      <c r="O4" s="294"/>
      <c r="P4" s="287" t="s">
        <v>14</v>
      </c>
      <c r="Q4" s="287" t="s">
        <v>187</v>
      </c>
      <c r="R4" s="298" t="s">
        <v>190</v>
      </c>
      <c r="S4" s="298"/>
      <c r="T4" s="298" t="s">
        <v>191</v>
      </c>
      <c r="U4" s="298"/>
      <c r="V4" s="298" t="s">
        <v>192</v>
      </c>
      <c r="W4" s="298"/>
      <c r="X4" s="298" t="s">
        <v>193</v>
      </c>
      <c r="Y4" s="298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</row>
    <row r="5" spans="1:49" ht="39.75" customHeight="1" x14ac:dyDescent="0.2">
      <c r="A5" s="279"/>
      <c r="B5" s="281"/>
      <c r="C5" s="311" t="s">
        <v>233</v>
      </c>
      <c r="D5" s="288" t="s">
        <v>234</v>
      </c>
      <c r="E5" s="313" t="s">
        <v>233</v>
      </c>
      <c r="F5" s="315" t="s">
        <v>234</v>
      </c>
      <c r="G5" s="286"/>
      <c r="H5" s="287"/>
      <c r="I5" s="287"/>
      <c r="J5" s="292"/>
      <c r="K5" s="289"/>
      <c r="L5" s="287" t="s">
        <v>183</v>
      </c>
      <c r="M5" s="294" t="s">
        <v>184</v>
      </c>
      <c r="N5" s="294"/>
      <c r="O5" s="287" t="s">
        <v>170</v>
      </c>
      <c r="P5" s="287"/>
      <c r="Q5" s="287"/>
      <c r="R5" s="298"/>
      <c r="S5" s="298"/>
      <c r="T5" s="298"/>
      <c r="U5" s="298"/>
      <c r="V5" s="298"/>
      <c r="W5" s="298"/>
      <c r="X5" s="298"/>
      <c r="Y5" s="298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9" ht="69" customHeight="1" x14ac:dyDescent="0.2">
      <c r="A6" s="279"/>
      <c r="B6" s="281"/>
      <c r="C6" s="312"/>
      <c r="D6" s="290"/>
      <c r="E6" s="314"/>
      <c r="F6" s="316"/>
      <c r="G6" s="286"/>
      <c r="H6" s="287"/>
      <c r="I6" s="287"/>
      <c r="J6" s="293"/>
      <c r="K6" s="290"/>
      <c r="L6" s="287"/>
      <c r="M6" s="39" t="s">
        <v>185</v>
      </c>
      <c r="N6" s="39" t="s">
        <v>186</v>
      </c>
      <c r="O6" s="287"/>
      <c r="P6" s="287"/>
      <c r="Q6" s="287"/>
      <c r="R6" s="28" t="s">
        <v>188</v>
      </c>
      <c r="S6" s="28" t="s">
        <v>189</v>
      </c>
      <c r="T6" s="28" t="s">
        <v>188</v>
      </c>
      <c r="U6" s="28" t="s">
        <v>189</v>
      </c>
      <c r="V6" s="28" t="s">
        <v>188</v>
      </c>
      <c r="W6" s="28" t="s">
        <v>189</v>
      </c>
      <c r="X6" s="28" t="s">
        <v>188</v>
      </c>
      <c r="Y6" s="28" t="s">
        <v>189</v>
      </c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9" ht="14.25" customHeight="1" x14ac:dyDescent="0.2">
      <c r="A7" s="37">
        <v>1</v>
      </c>
      <c r="B7" s="112">
        <v>2</v>
      </c>
      <c r="C7" s="103">
        <v>3</v>
      </c>
      <c r="D7" s="104">
        <v>4</v>
      </c>
      <c r="E7" s="7">
        <v>5</v>
      </c>
      <c r="F7" s="132">
        <v>6</v>
      </c>
      <c r="G7" s="105">
        <v>7</v>
      </c>
      <c r="H7" s="91">
        <v>8</v>
      </c>
      <c r="I7" s="92">
        <v>9</v>
      </c>
      <c r="J7" s="91">
        <v>10</v>
      </c>
      <c r="K7" s="92">
        <v>11</v>
      </c>
      <c r="L7" s="91">
        <v>12</v>
      </c>
      <c r="M7" s="92">
        <v>13</v>
      </c>
      <c r="N7" s="91">
        <v>14</v>
      </c>
      <c r="O7" s="92">
        <v>15</v>
      </c>
      <c r="P7" s="91">
        <v>16</v>
      </c>
      <c r="Q7" s="92">
        <v>17</v>
      </c>
      <c r="R7" s="91">
        <v>22</v>
      </c>
      <c r="S7" s="92">
        <v>23</v>
      </c>
      <c r="T7" s="91">
        <v>24</v>
      </c>
      <c r="U7" s="92">
        <v>25</v>
      </c>
      <c r="V7" s="91">
        <v>26</v>
      </c>
      <c r="W7" s="92">
        <v>27</v>
      </c>
      <c r="X7" s="91">
        <v>28</v>
      </c>
      <c r="Y7" s="105">
        <v>29</v>
      </c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9" s="42" customFormat="1" x14ac:dyDescent="0.2">
      <c r="A8" s="47"/>
      <c r="B8" s="114" t="s">
        <v>235</v>
      </c>
      <c r="C8" s="133"/>
      <c r="D8" s="48"/>
      <c r="E8" s="48"/>
      <c r="F8" s="134"/>
      <c r="G8" s="124"/>
      <c r="H8" s="48"/>
      <c r="I8" s="48"/>
      <c r="J8" s="49">
        <f t="shared" ref="J8:Y8" si="0">J9+J59</f>
        <v>3522</v>
      </c>
      <c r="K8" s="49">
        <f t="shared" si="0"/>
        <v>816</v>
      </c>
      <c r="L8" s="49">
        <f t="shared" si="0"/>
        <v>2376</v>
      </c>
      <c r="M8" s="49">
        <f t="shared" si="0"/>
        <v>820</v>
      </c>
      <c r="N8" s="49">
        <f t="shared" si="0"/>
        <v>1556</v>
      </c>
      <c r="O8" s="49">
        <f t="shared" si="0"/>
        <v>98</v>
      </c>
      <c r="P8" s="49">
        <f t="shared" si="0"/>
        <v>212</v>
      </c>
      <c r="Q8" s="49">
        <f t="shared" si="0"/>
        <v>20</v>
      </c>
      <c r="R8" s="49">
        <f t="shared" si="0"/>
        <v>540</v>
      </c>
      <c r="S8" s="49">
        <f t="shared" si="0"/>
        <v>0</v>
      </c>
      <c r="T8" s="49">
        <f t="shared" si="0"/>
        <v>792</v>
      </c>
      <c r="U8" s="49">
        <f t="shared" si="0"/>
        <v>0</v>
      </c>
      <c r="V8" s="49">
        <f t="shared" si="0"/>
        <v>566</v>
      </c>
      <c r="W8" s="49">
        <f t="shared" si="0"/>
        <v>0</v>
      </c>
      <c r="X8" s="49">
        <f t="shared" si="0"/>
        <v>478</v>
      </c>
      <c r="Y8" s="49">
        <f t="shared" si="0"/>
        <v>0</v>
      </c>
      <c r="Z8" s="43"/>
      <c r="AA8" s="43"/>
      <c r="AB8" s="43"/>
      <c r="AC8" s="44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1"/>
      <c r="AW8" s="41"/>
    </row>
    <row r="9" spans="1:49" s="42" customFormat="1" x14ac:dyDescent="0.2">
      <c r="A9" s="47"/>
      <c r="B9" s="114" t="s">
        <v>196</v>
      </c>
      <c r="C9" s="133">
        <f>C10+C18+C23</f>
        <v>2382</v>
      </c>
      <c r="D9" s="48">
        <f t="shared" ref="D9:F9" si="1">D10+D18+D23</f>
        <v>1020</v>
      </c>
      <c r="E9" s="48">
        <f t="shared" si="1"/>
        <v>1588</v>
      </c>
      <c r="F9" s="134">
        <f t="shared" si="1"/>
        <v>680</v>
      </c>
      <c r="G9" s="124"/>
      <c r="H9" s="48"/>
      <c r="I9" s="48"/>
      <c r="J9" s="49">
        <f>J10+J18+J23</f>
        <v>3402</v>
      </c>
      <c r="K9" s="49">
        <f t="shared" ref="K9:Q9" si="2">K10+K18+K23</f>
        <v>810</v>
      </c>
      <c r="L9" s="49">
        <f t="shared" si="2"/>
        <v>2268</v>
      </c>
      <c r="M9" s="49">
        <f t="shared" si="2"/>
        <v>772</v>
      </c>
      <c r="N9" s="49">
        <f t="shared" si="2"/>
        <v>1496</v>
      </c>
      <c r="O9" s="49">
        <f t="shared" si="2"/>
        <v>92</v>
      </c>
      <c r="P9" s="49">
        <f t="shared" si="2"/>
        <v>212</v>
      </c>
      <c r="Q9" s="49">
        <f t="shared" si="2"/>
        <v>20</v>
      </c>
      <c r="R9" s="49">
        <f>R10+R18+R23</f>
        <v>504</v>
      </c>
      <c r="S9" s="49">
        <f t="shared" ref="S9" si="3">S10+S18+S23</f>
        <v>0</v>
      </c>
      <c r="T9" s="49">
        <f t="shared" ref="T9" si="4">T10+T18+T23</f>
        <v>756</v>
      </c>
      <c r="U9" s="49">
        <f t="shared" ref="U9" si="5">U10+U18+U23</f>
        <v>0</v>
      </c>
      <c r="V9" s="49">
        <f t="shared" ref="V9" si="6">V10+V18+V23</f>
        <v>530</v>
      </c>
      <c r="W9" s="49">
        <f t="shared" ref="W9" si="7">W10+W18+W23</f>
        <v>0</v>
      </c>
      <c r="X9" s="49">
        <f t="shared" ref="X9" si="8">X10+X18+X23</f>
        <v>478</v>
      </c>
      <c r="Y9" s="49">
        <f t="shared" ref="Y9" si="9">Y10+Y18+Y23</f>
        <v>0</v>
      </c>
      <c r="Z9" s="43"/>
      <c r="AA9" s="43"/>
      <c r="AB9" s="43"/>
      <c r="AC9" s="44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1"/>
      <c r="AW9" s="41"/>
    </row>
    <row r="10" spans="1:49" ht="16.5" customHeight="1" x14ac:dyDescent="0.2">
      <c r="A10" s="50" t="s">
        <v>197</v>
      </c>
      <c r="B10" s="115" t="s">
        <v>15</v>
      </c>
      <c r="C10" s="135">
        <f>SUM(C11:C17)</f>
        <v>522</v>
      </c>
      <c r="D10" s="51">
        <f t="shared" ref="D10:F10" si="10">SUM(D11:D17)</f>
        <v>216</v>
      </c>
      <c r="E10" s="51">
        <f>SUM(E11:E17)</f>
        <v>348</v>
      </c>
      <c r="F10" s="136">
        <f t="shared" si="10"/>
        <v>162</v>
      </c>
      <c r="G10" s="125"/>
      <c r="H10" s="51"/>
      <c r="I10" s="51"/>
      <c r="J10" s="52">
        <f>SUM(J11:J17)</f>
        <v>738</v>
      </c>
      <c r="K10" s="52">
        <f>SUM(K11:K17)</f>
        <v>168</v>
      </c>
      <c r="L10" s="52">
        <f t="shared" ref="L10" si="11">SUM(L11:L17)</f>
        <v>510</v>
      </c>
      <c r="M10" s="52">
        <f t="shared" ref="M10" si="12">SUM(M11:M17)</f>
        <v>120</v>
      </c>
      <c r="N10" s="52">
        <f t="shared" ref="N10" si="13">SUM(N11:N17)</f>
        <v>390</v>
      </c>
      <c r="O10" s="52">
        <f t="shared" ref="O10" si="14">SUM(O11:O17)</f>
        <v>22</v>
      </c>
      <c r="P10" s="52">
        <f t="shared" ref="P10" si="15">SUM(P11:P17)</f>
        <v>38</v>
      </c>
      <c r="Q10" s="52">
        <f>SUM(Q11:Q17)</f>
        <v>0</v>
      </c>
      <c r="R10" s="52">
        <f t="shared" ref="R10:Y10" si="16">SUM(R11:R17)</f>
        <v>104</v>
      </c>
      <c r="S10" s="52">
        <f t="shared" si="16"/>
        <v>0</v>
      </c>
      <c r="T10" s="52">
        <f t="shared" si="16"/>
        <v>186</v>
      </c>
      <c r="U10" s="52">
        <f t="shared" si="16"/>
        <v>0</v>
      </c>
      <c r="V10" s="52">
        <f t="shared" si="16"/>
        <v>122</v>
      </c>
      <c r="W10" s="52">
        <f t="shared" si="16"/>
        <v>0</v>
      </c>
      <c r="X10" s="52">
        <f t="shared" si="16"/>
        <v>98</v>
      </c>
      <c r="Y10" s="52">
        <f t="shared" si="16"/>
        <v>0</v>
      </c>
      <c r="Z10" s="32"/>
      <c r="AA10" s="32"/>
      <c r="AB10" s="32"/>
      <c r="AC10" s="33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9" s="2" customFormat="1" x14ac:dyDescent="0.2">
      <c r="A11" s="7" t="s">
        <v>16</v>
      </c>
      <c r="B11" s="113" t="s">
        <v>17</v>
      </c>
      <c r="C11" s="168">
        <v>64</v>
      </c>
      <c r="D11" s="106"/>
      <c r="E11" s="106">
        <v>48</v>
      </c>
      <c r="F11" s="183"/>
      <c r="G11" s="193"/>
      <c r="H11" s="3"/>
      <c r="I11" s="3">
        <v>1</v>
      </c>
      <c r="J11" s="184">
        <f>K11+L11+O11+P11+Q11</f>
        <v>64</v>
      </c>
      <c r="K11" s="184">
        <v>8</v>
      </c>
      <c r="L11" s="184">
        <f>M11+N11</f>
        <v>48</v>
      </c>
      <c r="M11" s="184">
        <v>18</v>
      </c>
      <c r="N11" s="184">
        <v>30</v>
      </c>
      <c r="O11" s="184">
        <v>4</v>
      </c>
      <c r="P11" s="3">
        <v>4</v>
      </c>
      <c r="Q11" s="3"/>
      <c r="R11" s="8">
        <f>L11</f>
        <v>48</v>
      </c>
      <c r="S11" s="3" t="s">
        <v>206</v>
      </c>
      <c r="T11" s="8"/>
      <c r="U11" s="3"/>
      <c r="V11" s="3"/>
      <c r="W11" s="3"/>
      <c r="X11" s="8"/>
      <c r="Y11" s="3"/>
      <c r="Z11" s="13"/>
      <c r="AA11" s="13"/>
      <c r="AB11" s="13"/>
      <c r="AC11" s="34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31"/>
      <c r="AW11" s="31"/>
    </row>
    <row r="12" spans="1:49" s="2" customFormat="1" x14ac:dyDescent="0.2">
      <c r="A12" s="7" t="s">
        <v>18</v>
      </c>
      <c r="B12" s="113" t="s">
        <v>9</v>
      </c>
      <c r="C12" s="168">
        <v>64</v>
      </c>
      <c r="D12" s="106"/>
      <c r="E12" s="106">
        <v>48</v>
      </c>
      <c r="F12" s="183"/>
      <c r="G12" s="193"/>
      <c r="H12" s="198"/>
      <c r="I12" s="3">
        <v>2</v>
      </c>
      <c r="J12" s="184">
        <f t="shared" ref="J12:J17" si="17">K12+L12+O12+P12+Q12</f>
        <v>64</v>
      </c>
      <c r="K12" s="184">
        <v>8</v>
      </c>
      <c r="L12" s="184">
        <f t="shared" ref="L12:L17" si="18">M12+N12</f>
        <v>48</v>
      </c>
      <c r="M12" s="185">
        <v>18</v>
      </c>
      <c r="N12" s="184">
        <v>30</v>
      </c>
      <c r="O12" s="185">
        <v>4</v>
      </c>
      <c r="P12" s="3">
        <v>4</v>
      </c>
      <c r="Q12" s="3"/>
      <c r="R12" s="8"/>
      <c r="S12" s="3"/>
      <c r="T12" s="8">
        <f>L12</f>
        <v>48</v>
      </c>
      <c r="U12" s="3" t="s">
        <v>206</v>
      </c>
      <c r="V12" s="3"/>
      <c r="W12" s="3"/>
      <c r="X12" s="8"/>
      <c r="Y12" s="3"/>
      <c r="Z12" s="13"/>
      <c r="AA12" s="13"/>
      <c r="AB12" s="13"/>
      <c r="AC12" s="34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31"/>
      <c r="AW12" s="31"/>
    </row>
    <row r="13" spans="1:49" s="2" customFormat="1" x14ac:dyDescent="0.2">
      <c r="A13" s="7" t="s">
        <v>19</v>
      </c>
      <c r="B13" s="113" t="s">
        <v>8</v>
      </c>
      <c r="C13" s="168">
        <v>142</v>
      </c>
      <c r="D13" s="106"/>
      <c r="E13" s="106">
        <v>126</v>
      </c>
      <c r="F13" s="183"/>
      <c r="G13" s="193"/>
      <c r="H13" s="198" t="s">
        <v>297</v>
      </c>
      <c r="I13" s="3">
        <v>4</v>
      </c>
      <c r="J13" s="184">
        <f t="shared" si="17"/>
        <v>142</v>
      </c>
      <c r="K13" s="184">
        <v>6</v>
      </c>
      <c r="L13" s="184">
        <f>M13+N13</f>
        <v>126</v>
      </c>
      <c r="M13" s="185">
        <v>12</v>
      </c>
      <c r="N13" s="185">
        <v>114</v>
      </c>
      <c r="O13" s="185">
        <v>4</v>
      </c>
      <c r="P13" s="3">
        <v>6</v>
      </c>
      <c r="Q13" s="3"/>
      <c r="R13" s="3">
        <v>28</v>
      </c>
      <c r="S13" s="3" t="s">
        <v>207</v>
      </c>
      <c r="T13" s="3">
        <v>42</v>
      </c>
      <c r="U13" s="3" t="s">
        <v>207</v>
      </c>
      <c r="V13" s="3">
        <v>34</v>
      </c>
      <c r="W13" s="3" t="s">
        <v>207</v>
      </c>
      <c r="X13" s="8">
        <v>22</v>
      </c>
      <c r="Y13" s="3" t="s">
        <v>206</v>
      </c>
      <c r="Z13" s="13"/>
      <c r="AA13" s="13"/>
      <c r="AB13" s="13"/>
      <c r="AC13" s="34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31"/>
      <c r="AW13" s="31"/>
    </row>
    <row r="14" spans="1:49" s="2" customFormat="1" x14ac:dyDescent="0.2">
      <c r="A14" s="7" t="s">
        <v>20</v>
      </c>
      <c r="B14" s="113" t="s">
        <v>236</v>
      </c>
      <c r="C14" s="168">
        <v>252</v>
      </c>
      <c r="D14" s="106"/>
      <c r="E14" s="106">
        <v>126</v>
      </c>
      <c r="F14" s="183"/>
      <c r="G14" s="193"/>
      <c r="H14" s="198" t="s">
        <v>297</v>
      </c>
      <c r="I14" s="3">
        <v>4</v>
      </c>
      <c r="J14" s="184">
        <f>K14+L14+O14+P14+Q14</f>
        <v>252</v>
      </c>
      <c r="K14" s="184">
        <v>116</v>
      </c>
      <c r="L14" s="184">
        <f t="shared" si="18"/>
        <v>126</v>
      </c>
      <c r="M14" s="185">
        <v>12</v>
      </c>
      <c r="N14" s="184">
        <v>114</v>
      </c>
      <c r="O14" s="185">
        <v>4</v>
      </c>
      <c r="P14" s="3">
        <v>6</v>
      </c>
      <c r="Q14" s="3"/>
      <c r="R14" s="3">
        <v>28</v>
      </c>
      <c r="S14" s="3" t="s">
        <v>207</v>
      </c>
      <c r="T14" s="3">
        <v>42</v>
      </c>
      <c r="U14" s="3" t="s">
        <v>207</v>
      </c>
      <c r="V14" s="3">
        <v>34</v>
      </c>
      <c r="W14" s="3" t="s">
        <v>207</v>
      </c>
      <c r="X14" s="8">
        <v>22</v>
      </c>
      <c r="Y14" s="3" t="s">
        <v>206</v>
      </c>
      <c r="Z14" s="13"/>
      <c r="AA14" s="13"/>
      <c r="AB14" s="13"/>
      <c r="AC14" s="34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31"/>
      <c r="AW14" s="31"/>
    </row>
    <row r="15" spans="1:49" s="2" customFormat="1" x14ac:dyDescent="0.2">
      <c r="A15" s="7" t="s">
        <v>21</v>
      </c>
      <c r="B15" s="113" t="s">
        <v>22</v>
      </c>
      <c r="C15" s="168"/>
      <c r="D15" s="106">
        <v>72</v>
      </c>
      <c r="E15" s="106"/>
      <c r="F15" s="183">
        <v>54</v>
      </c>
      <c r="G15" s="193">
        <v>4</v>
      </c>
      <c r="I15" s="3"/>
      <c r="J15" s="184">
        <f t="shared" si="17"/>
        <v>72</v>
      </c>
      <c r="K15" s="184">
        <v>10</v>
      </c>
      <c r="L15" s="184">
        <f t="shared" si="18"/>
        <v>54</v>
      </c>
      <c r="M15" s="185">
        <v>20</v>
      </c>
      <c r="N15" s="184">
        <v>34</v>
      </c>
      <c r="O15" s="185">
        <v>2</v>
      </c>
      <c r="P15" s="3">
        <v>6</v>
      </c>
      <c r="Q15" s="3"/>
      <c r="R15" s="8"/>
      <c r="S15" s="3"/>
      <c r="T15" s="3"/>
      <c r="U15" s="3"/>
      <c r="V15" s="3"/>
      <c r="W15" s="3"/>
      <c r="X15" s="8">
        <f>L15</f>
        <v>54</v>
      </c>
      <c r="Y15" s="3" t="s">
        <v>195</v>
      </c>
      <c r="Z15" s="13"/>
      <c r="AA15" s="13"/>
      <c r="AB15" s="13"/>
      <c r="AC15" s="34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31"/>
      <c r="AW15" s="31"/>
    </row>
    <row r="16" spans="1:49" s="2" customFormat="1" x14ac:dyDescent="0.2">
      <c r="A16" s="7" t="s">
        <v>23</v>
      </c>
      <c r="B16" s="113" t="s">
        <v>204</v>
      </c>
      <c r="C16" s="168"/>
      <c r="D16" s="106">
        <v>72</v>
      </c>
      <c r="E16" s="106"/>
      <c r="F16" s="183">
        <v>54</v>
      </c>
      <c r="G16" s="193">
        <v>2</v>
      </c>
      <c r="H16" s="3"/>
      <c r="I16" s="12"/>
      <c r="J16" s="184">
        <f t="shared" ref="J16" si="19">K16+L16+O16+P16+Q16</f>
        <v>72</v>
      </c>
      <c r="K16" s="184">
        <v>10</v>
      </c>
      <c r="L16" s="184">
        <f t="shared" si="18"/>
        <v>54</v>
      </c>
      <c r="M16" s="185">
        <v>20</v>
      </c>
      <c r="N16" s="185">
        <v>34</v>
      </c>
      <c r="O16" s="185">
        <v>2</v>
      </c>
      <c r="P16" s="3">
        <v>6</v>
      </c>
      <c r="Q16" s="3"/>
      <c r="R16" s="8"/>
      <c r="S16" s="3"/>
      <c r="T16" s="8">
        <f>L16</f>
        <v>54</v>
      </c>
      <c r="U16" s="3" t="s">
        <v>195</v>
      </c>
      <c r="V16" s="3"/>
      <c r="W16" s="3"/>
      <c r="X16" s="8"/>
      <c r="Y16" s="3"/>
      <c r="Z16" s="13"/>
      <c r="AA16" s="13"/>
      <c r="AB16" s="13"/>
      <c r="AC16" s="34"/>
      <c r="AD16" s="34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31"/>
      <c r="AW16" s="31"/>
    </row>
    <row r="17" spans="1:51" s="2" customFormat="1" x14ac:dyDescent="0.2">
      <c r="A17" s="7" t="s">
        <v>203</v>
      </c>
      <c r="B17" s="113" t="s">
        <v>252</v>
      </c>
      <c r="C17" s="168"/>
      <c r="D17" s="106">
        <v>72</v>
      </c>
      <c r="E17" s="106"/>
      <c r="F17" s="183">
        <v>54</v>
      </c>
      <c r="G17" s="193">
        <v>3</v>
      </c>
      <c r="H17" s="3"/>
      <c r="I17" s="3"/>
      <c r="J17" s="184">
        <f t="shared" si="17"/>
        <v>72</v>
      </c>
      <c r="K17" s="184">
        <v>10</v>
      </c>
      <c r="L17" s="184">
        <f t="shared" si="18"/>
        <v>54</v>
      </c>
      <c r="M17" s="185">
        <v>20</v>
      </c>
      <c r="N17" s="185">
        <v>34</v>
      </c>
      <c r="O17" s="185">
        <v>2</v>
      </c>
      <c r="P17" s="3">
        <v>6</v>
      </c>
      <c r="Q17" s="3"/>
      <c r="R17" s="3"/>
      <c r="S17" s="3"/>
      <c r="T17" s="8"/>
      <c r="U17" s="3"/>
      <c r="V17" s="8">
        <f>L17</f>
        <v>54</v>
      </c>
      <c r="W17" s="3" t="s">
        <v>195</v>
      </c>
      <c r="X17" s="8"/>
      <c r="Y17" s="3"/>
      <c r="Z17" s="13"/>
      <c r="AA17" s="13"/>
      <c r="AB17" s="13"/>
      <c r="AC17" s="34"/>
      <c r="AD17" s="34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31"/>
      <c r="AW17" s="31"/>
    </row>
    <row r="18" spans="1:51" ht="14.25" customHeight="1" x14ac:dyDescent="0.2">
      <c r="A18" s="50" t="s">
        <v>198</v>
      </c>
      <c r="B18" s="115" t="s">
        <v>24</v>
      </c>
      <c r="C18" s="135">
        <f>C19+C20+C21+C22</f>
        <v>224</v>
      </c>
      <c r="D18" s="51">
        <f t="shared" ref="D18:F18" si="20">D19+D20+D21+D22</f>
        <v>72</v>
      </c>
      <c r="E18" s="51">
        <f t="shared" si="20"/>
        <v>150</v>
      </c>
      <c r="F18" s="136">
        <f t="shared" si="20"/>
        <v>54</v>
      </c>
      <c r="G18" s="125"/>
      <c r="H18" s="51"/>
      <c r="I18" s="51"/>
      <c r="J18" s="53">
        <f>SUM(J19:J22)</f>
        <v>296</v>
      </c>
      <c r="K18" s="53">
        <f t="shared" ref="K18:Y18" si="21">SUM(K19:K22)</f>
        <v>56</v>
      </c>
      <c r="L18" s="53">
        <f t="shared" si="21"/>
        <v>204</v>
      </c>
      <c r="M18" s="53">
        <f t="shared" si="21"/>
        <v>70</v>
      </c>
      <c r="N18" s="53">
        <f>SUM(N19:N22)</f>
        <v>134</v>
      </c>
      <c r="O18" s="53">
        <f t="shared" si="21"/>
        <v>12</v>
      </c>
      <c r="P18" s="53">
        <f t="shared" si="21"/>
        <v>24</v>
      </c>
      <c r="Q18" s="53">
        <f t="shared" si="21"/>
        <v>0</v>
      </c>
      <c r="R18" s="53">
        <f t="shared" si="21"/>
        <v>0</v>
      </c>
      <c r="S18" s="53">
        <f t="shared" si="21"/>
        <v>0</v>
      </c>
      <c r="T18" s="53">
        <f t="shared" si="21"/>
        <v>50</v>
      </c>
      <c r="U18" s="53">
        <f t="shared" si="21"/>
        <v>0</v>
      </c>
      <c r="V18" s="53">
        <f t="shared" si="21"/>
        <v>100</v>
      </c>
      <c r="W18" s="53">
        <f t="shared" si="21"/>
        <v>0</v>
      </c>
      <c r="X18" s="53">
        <f t="shared" si="21"/>
        <v>54</v>
      </c>
      <c r="Y18" s="53">
        <f t="shared" si="21"/>
        <v>0</v>
      </c>
      <c r="Z18" s="32"/>
      <c r="AA18" s="32"/>
      <c r="AB18" s="32"/>
      <c r="AC18" s="33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</row>
    <row r="19" spans="1:51" s="2" customFormat="1" x14ac:dyDescent="0.2">
      <c r="A19" s="7" t="s">
        <v>25</v>
      </c>
      <c r="B19" s="113" t="s">
        <v>266</v>
      </c>
      <c r="C19" s="168">
        <v>74</v>
      </c>
      <c r="D19" s="106"/>
      <c r="E19" s="106">
        <v>50</v>
      </c>
      <c r="F19" s="183"/>
      <c r="G19" s="200"/>
      <c r="H19" s="40"/>
      <c r="I19" s="3">
        <v>2</v>
      </c>
      <c r="J19" s="186">
        <f t="shared" ref="J19" si="22">K19+L19+O19+P19+Q19</f>
        <v>74</v>
      </c>
      <c r="K19" s="187">
        <v>14</v>
      </c>
      <c r="L19" s="187">
        <f t="shared" ref="L19:L20" si="23">M19+N19</f>
        <v>50</v>
      </c>
      <c r="M19" s="187">
        <v>20</v>
      </c>
      <c r="N19" s="187">
        <v>30</v>
      </c>
      <c r="O19" s="187">
        <v>4</v>
      </c>
      <c r="P19" s="187">
        <v>6</v>
      </c>
      <c r="Q19" s="40"/>
      <c r="R19" s="3"/>
      <c r="S19" s="3"/>
      <c r="T19" s="3">
        <f>L19</f>
        <v>50</v>
      </c>
      <c r="U19" s="3" t="s">
        <v>206</v>
      </c>
      <c r="V19" s="3"/>
      <c r="W19" s="3"/>
      <c r="X19" s="8"/>
      <c r="Y19" s="3"/>
      <c r="Z19" s="13"/>
      <c r="AA19" s="13"/>
      <c r="AB19" s="13"/>
      <c r="AC19" s="34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31"/>
      <c r="AW19" s="31"/>
    </row>
    <row r="20" spans="1:51" s="2" customFormat="1" x14ac:dyDescent="0.2">
      <c r="A20" s="7" t="s">
        <v>26</v>
      </c>
      <c r="B20" s="2" t="s">
        <v>267</v>
      </c>
      <c r="C20" s="168">
        <v>76</v>
      </c>
      <c r="D20" s="106"/>
      <c r="E20" s="106">
        <v>50</v>
      </c>
      <c r="F20" s="183"/>
      <c r="G20" s="193"/>
      <c r="H20" s="40"/>
      <c r="I20" s="3">
        <v>3</v>
      </c>
      <c r="J20" s="186">
        <f>K20+L20+O20+P20+Q20</f>
        <v>76</v>
      </c>
      <c r="K20" s="187">
        <v>16</v>
      </c>
      <c r="L20" s="187">
        <f t="shared" si="23"/>
        <v>50</v>
      </c>
      <c r="M20" s="187">
        <v>10</v>
      </c>
      <c r="N20" s="187">
        <v>40</v>
      </c>
      <c r="O20" s="187">
        <v>4</v>
      </c>
      <c r="P20" s="187">
        <v>6</v>
      </c>
      <c r="Q20" s="40"/>
      <c r="R20" s="3"/>
      <c r="S20" s="3"/>
      <c r="T20" s="3"/>
      <c r="U20" s="40"/>
      <c r="V20" s="3">
        <f>L20</f>
        <v>50</v>
      </c>
      <c r="W20" s="3" t="s">
        <v>206</v>
      </c>
      <c r="X20" s="8"/>
      <c r="Y20" s="3"/>
      <c r="Z20" s="13"/>
      <c r="AA20" s="13"/>
      <c r="AB20" s="13"/>
      <c r="AC20" s="34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31"/>
      <c r="AW20" s="31"/>
    </row>
    <row r="21" spans="1:51" s="2" customFormat="1" x14ac:dyDescent="0.2">
      <c r="A21" s="7" t="s">
        <v>205</v>
      </c>
      <c r="B21" s="113" t="s">
        <v>242</v>
      </c>
      <c r="C21" s="188">
        <v>74</v>
      </c>
      <c r="D21" s="107"/>
      <c r="E21" s="107">
        <v>50</v>
      </c>
      <c r="F21" s="189"/>
      <c r="G21" s="193">
        <v>3</v>
      </c>
      <c r="H21" s="3"/>
      <c r="I21" s="12"/>
      <c r="J21" s="8">
        <f>K21+L21+O21+P21+Q21</f>
        <v>74</v>
      </c>
      <c r="K21" s="3">
        <v>16</v>
      </c>
      <c r="L21" s="8">
        <f>M21+N21</f>
        <v>50</v>
      </c>
      <c r="M21" s="8">
        <v>20</v>
      </c>
      <c r="N21" s="3">
        <v>30</v>
      </c>
      <c r="O21" s="3">
        <v>2</v>
      </c>
      <c r="P21" s="3">
        <v>6</v>
      </c>
      <c r="Q21" s="40"/>
      <c r="R21" s="3"/>
      <c r="S21" s="3"/>
      <c r="T21" s="8"/>
      <c r="U21" s="3"/>
      <c r="V21" s="8">
        <f>L21</f>
        <v>50</v>
      </c>
      <c r="W21" s="3" t="s">
        <v>195</v>
      </c>
      <c r="X21" s="8"/>
      <c r="Y21" s="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31"/>
      <c r="AW21" s="31"/>
      <c r="AX21" s="31"/>
      <c r="AY21" s="31"/>
    </row>
    <row r="22" spans="1:51" s="2" customFormat="1" x14ac:dyDescent="0.2">
      <c r="A22" s="7" t="s">
        <v>250</v>
      </c>
      <c r="B22" s="113" t="s">
        <v>251</v>
      </c>
      <c r="C22" s="168"/>
      <c r="D22" s="106">
        <v>72</v>
      </c>
      <c r="E22" s="106"/>
      <c r="F22" s="183">
        <v>54</v>
      </c>
      <c r="G22" s="193">
        <v>4</v>
      </c>
      <c r="H22" s="40"/>
      <c r="I22" s="3"/>
      <c r="J22" s="186">
        <f>K22+L22+O22+P22+Q22</f>
        <v>72</v>
      </c>
      <c r="K22" s="187">
        <v>10</v>
      </c>
      <c r="L22" s="187">
        <f>M22+N22</f>
        <v>54</v>
      </c>
      <c r="M22" s="187">
        <v>20</v>
      </c>
      <c r="N22" s="187">
        <v>34</v>
      </c>
      <c r="O22" s="187">
        <v>2</v>
      </c>
      <c r="P22" s="187">
        <v>6</v>
      </c>
      <c r="Q22" s="40"/>
      <c r="R22" s="3"/>
      <c r="S22" s="3"/>
      <c r="T22" s="40"/>
      <c r="U22" s="40"/>
      <c r="V22" s="3"/>
      <c r="W22" s="3"/>
      <c r="X22" s="8">
        <f>L22</f>
        <v>54</v>
      </c>
      <c r="Y22" s="3" t="s">
        <v>195</v>
      </c>
      <c r="Z22" s="13"/>
      <c r="AA22" s="13"/>
      <c r="AB22" s="13"/>
      <c r="AC22" s="34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31"/>
      <c r="AW22" s="31"/>
    </row>
    <row r="23" spans="1:51" x14ac:dyDescent="0.2">
      <c r="A23" s="50" t="s">
        <v>200</v>
      </c>
      <c r="B23" s="115" t="s">
        <v>27</v>
      </c>
      <c r="C23" s="158">
        <f>C24+C37</f>
        <v>1636</v>
      </c>
      <c r="D23" s="51">
        <f>D24+D37</f>
        <v>732</v>
      </c>
      <c r="E23" s="51">
        <f>E24+E37</f>
        <v>1090</v>
      </c>
      <c r="F23" s="136">
        <f>F24+F37</f>
        <v>464</v>
      </c>
      <c r="G23" s="125"/>
      <c r="H23" s="51"/>
      <c r="I23" s="51"/>
      <c r="J23" s="54">
        <f t="shared" ref="J23:Y23" si="24">J24+J37</f>
        <v>2368</v>
      </c>
      <c r="K23" s="54">
        <f t="shared" si="24"/>
        <v>586</v>
      </c>
      <c r="L23" s="54">
        <f t="shared" si="24"/>
        <v>1554</v>
      </c>
      <c r="M23" s="54">
        <f t="shared" si="24"/>
        <v>582</v>
      </c>
      <c r="N23" s="54">
        <f t="shared" si="24"/>
        <v>972</v>
      </c>
      <c r="O23" s="54">
        <f t="shared" si="24"/>
        <v>58</v>
      </c>
      <c r="P23" s="54">
        <f t="shared" si="24"/>
        <v>150</v>
      </c>
      <c r="Q23" s="54">
        <f t="shared" si="24"/>
        <v>20</v>
      </c>
      <c r="R23" s="54">
        <f t="shared" si="24"/>
        <v>400</v>
      </c>
      <c r="S23" s="54">
        <f t="shared" si="24"/>
        <v>0</v>
      </c>
      <c r="T23" s="54">
        <f t="shared" si="24"/>
        <v>520</v>
      </c>
      <c r="U23" s="54">
        <f t="shared" si="24"/>
        <v>0</v>
      </c>
      <c r="V23" s="54">
        <f t="shared" si="24"/>
        <v>308</v>
      </c>
      <c r="W23" s="54">
        <f t="shared" si="24"/>
        <v>0</v>
      </c>
      <c r="X23" s="54">
        <f t="shared" si="24"/>
        <v>326</v>
      </c>
      <c r="Y23" s="54">
        <f t="shared" si="24"/>
        <v>0</v>
      </c>
      <c r="Z23" s="32"/>
      <c r="AA23" s="32"/>
      <c r="AB23" s="32"/>
      <c r="AC23" s="33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</row>
    <row r="24" spans="1:51" x14ac:dyDescent="0.2">
      <c r="A24" s="55" t="s">
        <v>199</v>
      </c>
      <c r="B24" s="117" t="s">
        <v>28</v>
      </c>
      <c r="C24" s="154">
        <f>C25+C26+C27+C28+C29+C30+C31+C32+C33+C34+C35+C36</f>
        <v>654</v>
      </c>
      <c r="D24" s="155">
        <f>D25+D26+D27+D28+D29+D30+D31+D32+D33+D34+D35+D36</f>
        <v>480</v>
      </c>
      <c r="E24" s="156">
        <f>E25+E26+E27+E28+E29+E30+E31+E32+E33+E34+E35+E36</f>
        <v>436</v>
      </c>
      <c r="F24" s="157">
        <f>F25+F26+F27+F28+F29+F30+F31+F32+F33+F34+F35+F36</f>
        <v>324</v>
      </c>
      <c r="G24" s="127"/>
      <c r="H24" s="56"/>
      <c r="I24" s="56"/>
      <c r="J24" s="57">
        <f t="shared" ref="J24:T24" si="25">J25+J26+J27+J28+J29+J30+J31+J32+J33+J34+J35+J36</f>
        <v>1134</v>
      </c>
      <c r="K24" s="57">
        <f t="shared" si="25"/>
        <v>250</v>
      </c>
      <c r="L24" s="57">
        <f t="shared" si="25"/>
        <v>760</v>
      </c>
      <c r="M24" s="57">
        <f t="shared" si="25"/>
        <v>254</v>
      </c>
      <c r="N24" s="57">
        <f t="shared" si="25"/>
        <v>506</v>
      </c>
      <c r="O24" s="57">
        <f t="shared" si="25"/>
        <v>34</v>
      </c>
      <c r="P24" s="57">
        <f t="shared" si="25"/>
        <v>90</v>
      </c>
      <c r="Q24" s="57">
        <f t="shared" si="25"/>
        <v>0</v>
      </c>
      <c r="R24" s="57">
        <f t="shared" si="25"/>
        <v>0</v>
      </c>
      <c r="S24" s="57">
        <f t="shared" si="25"/>
        <v>0</v>
      </c>
      <c r="T24" s="57">
        <f t="shared" si="25"/>
        <v>256</v>
      </c>
      <c r="U24" s="57">
        <v>0</v>
      </c>
      <c r="V24" s="57">
        <f>V25+V26+V27+V28+V29+V30+V31+V32+V33+V34+V35+V36</f>
        <v>178</v>
      </c>
      <c r="W24" s="57">
        <v>0</v>
      </c>
      <c r="X24" s="57">
        <f>X25+X26+X27+X28+X29+X30+X31+X32+X33+X34+X35+X36</f>
        <v>326</v>
      </c>
      <c r="Y24" s="57">
        <v>0</v>
      </c>
      <c r="Z24" s="32"/>
      <c r="AA24" s="32"/>
      <c r="AB24" s="32"/>
      <c r="AC24" s="33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</row>
    <row r="25" spans="1:51" s="2" customFormat="1" x14ac:dyDescent="0.2">
      <c r="A25" s="7" t="s">
        <v>29</v>
      </c>
      <c r="B25" s="113" t="s">
        <v>253</v>
      </c>
      <c r="C25" s="190">
        <v>120</v>
      </c>
      <c r="D25" s="106"/>
      <c r="E25" s="108">
        <v>80</v>
      </c>
      <c r="F25" s="183"/>
      <c r="G25" s="193"/>
      <c r="H25" s="3"/>
      <c r="I25" s="3">
        <v>2</v>
      </c>
      <c r="J25" s="8">
        <f t="shared" ref="J25:J32" si="26">K25+L25+O25+P25+Q25</f>
        <v>120</v>
      </c>
      <c r="K25" s="8">
        <v>26</v>
      </c>
      <c r="L25" s="8">
        <f>M25+N25</f>
        <v>80</v>
      </c>
      <c r="M25" s="3">
        <v>20</v>
      </c>
      <c r="N25" s="8">
        <v>60</v>
      </c>
      <c r="O25" s="3">
        <v>4</v>
      </c>
      <c r="P25" s="3">
        <v>10</v>
      </c>
      <c r="Q25" s="3"/>
      <c r="R25" s="8"/>
      <c r="S25" s="3"/>
      <c r="T25" s="8">
        <f>L25</f>
        <v>80</v>
      </c>
      <c r="U25" s="3" t="s">
        <v>206</v>
      </c>
      <c r="V25" s="3"/>
      <c r="W25" s="3"/>
      <c r="X25" s="8"/>
      <c r="Y25" s="3"/>
      <c r="Z25" s="13"/>
      <c r="AA25" s="34"/>
      <c r="AB25" s="13"/>
      <c r="AC25" s="34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31"/>
      <c r="AW25" s="31"/>
    </row>
    <row r="26" spans="1:51" s="2" customFormat="1" x14ac:dyDescent="0.2">
      <c r="A26" s="7" t="s">
        <v>30</v>
      </c>
      <c r="B26" s="113" t="s">
        <v>268</v>
      </c>
      <c r="C26" s="190">
        <v>120</v>
      </c>
      <c r="D26" s="106"/>
      <c r="E26" s="108">
        <v>80</v>
      </c>
      <c r="F26" s="183"/>
      <c r="G26" s="193"/>
      <c r="H26" s="3"/>
      <c r="I26" s="3">
        <v>4</v>
      </c>
      <c r="J26" s="8">
        <f t="shared" si="26"/>
        <v>120</v>
      </c>
      <c r="K26" s="8">
        <v>26</v>
      </c>
      <c r="L26" s="8">
        <f t="shared" ref="L26:L36" si="27">M26+N26</f>
        <v>80</v>
      </c>
      <c r="M26" s="3">
        <v>20</v>
      </c>
      <c r="N26" s="8">
        <v>60</v>
      </c>
      <c r="O26" s="3">
        <v>4</v>
      </c>
      <c r="P26" s="3">
        <v>10</v>
      </c>
      <c r="Q26" s="3"/>
      <c r="R26" s="8"/>
      <c r="S26" s="3"/>
      <c r="T26" s="3"/>
      <c r="U26" s="3"/>
      <c r="V26" s="8"/>
      <c r="W26" s="3"/>
      <c r="X26" s="8">
        <f>L26</f>
        <v>80</v>
      </c>
      <c r="Y26" s="3" t="s">
        <v>206</v>
      </c>
      <c r="Z26" s="13"/>
      <c r="AA26" s="34"/>
      <c r="AB26" s="13"/>
      <c r="AC26" s="34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31"/>
      <c r="AW26" s="31"/>
    </row>
    <row r="27" spans="1:51" s="2" customFormat="1" ht="24" x14ac:dyDescent="0.2">
      <c r="A27" s="7" t="s">
        <v>31</v>
      </c>
      <c r="B27" s="113" t="s">
        <v>269</v>
      </c>
      <c r="C27" s="190">
        <v>120</v>
      </c>
      <c r="D27" s="106"/>
      <c r="E27" s="108">
        <v>70</v>
      </c>
      <c r="F27" s="183"/>
      <c r="G27" s="193">
        <v>3</v>
      </c>
      <c r="H27" s="3"/>
      <c r="I27" s="3"/>
      <c r="J27" s="8">
        <f t="shared" si="26"/>
        <v>120</v>
      </c>
      <c r="K27" s="8">
        <v>40</v>
      </c>
      <c r="L27" s="8">
        <f t="shared" si="27"/>
        <v>70</v>
      </c>
      <c r="M27" s="3">
        <v>20</v>
      </c>
      <c r="N27" s="8">
        <v>50</v>
      </c>
      <c r="O27" s="3">
        <v>2</v>
      </c>
      <c r="P27" s="3">
        <v>8</v>
      </c>
      <c r="Q27" s="3"/>
      <c r="R27" s="8"/>
      <c r="S27" s="3"/>
      <c r="T27" s="40"/>
      <c r="U27" s="40"/>
      <c r="V27" s="8">
        <f>L27</f>
        <v>70</v>
      </c>
      <c r="W27" s="3" t="s">
        <v>296</v>
      </c>
      <c r="X27" s="8"/>
      <c r="Y27" s="3"/>
      <c r="Z27" s="13"/>
      <c r="AA27" s="13"/>
      <c r="AB27" s="13"/>
      <c r="AC27" s="34"/>
      <c r="AD27" s="13"/>
      <c r="AE27" s="13"/>
      <c r="AF27" s="13"/>
      <c r="AG27" s="34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31"/>
      <c r="AW27" s="31"/>
    </row>
    <row r="28" spans="1:51" s="2" customFormat="1" x14ac:dyDescent="0.2">
      <c r="A28" s="7" t="s">
        <v>32</v>
      </c>
      <c r="B28" s="113" t="s">
        <v>270</v>
      </c>
      <c r="C28" s="190">
        <v>120</v>
      </c>
      <c r="D28" s="106"/>
      <c r="E28" s="108">
        <v>70</v>
      </c>
      <c r="F28" s="183"/>
      <c r="G28" s="193">
        <v>4</v>
      </c>
      <c r="H28" s="3"/>
      <c r="I28" s="12"/>
      <c r="J28" s="8">
        <f t="shared" si="26"/>
        <v>120</v>
      </c>
      <c r="K28" s="8">
        <v>40</v>
      </c>
      <c r="L28" s="8">
        <f t="shared" si="27"/>
        <v>70</v>
      </c>
      <c r="M28" s="3">
        <v>30</v>
      </c>
      <c r="N28" s="8">
        <v>40</v>
      </c>
      <c r="O28" s="3">
        <v>2</v>
      </c>
      <c r="P28" s="3">
        <v>8</v>
      </c>
      <c r="Q28" s="3"/>
      <c r="R28" s="3"/>
      <c r="S28" s="3"/>
      <c r="T28" s="3"/>
      <c r="U28" s="3"/>
      <c r="V28" s="8"/>
      <c r="W28" s="3"/>
      <c r="X28" s="8">
        <f>L28</f>
        <v>70</v>
      </c>
      <c r="Y28" s="3" t="s">
        <v>195</v>
      </c>
      <c r="Z28" s="13"/>
      <c r="AA28" s="13"/>
      <c r="AB28" s="13"/>
      <c r="AC28" s="34"/>
      <c r="AD28" s="13"/>
      <c r="AE28" s="13"/>
      <c r="AF28" s="13"/>
      <c r="AG28" s="13"/>
      <c r="AH28" s="13"/>
      <c r="AI28" s="13"/>
      <c r="AJ28" s="13"/>
      <c r="AK28" s="13"/>
      <c r="AL28" s="13"/>
      <c r="AM28" s="34"/>
      <c r="AN28" s="13"/>
      <c r="AO28" s="13"/>
      <c r="AP28" s="13"/>
      <c r="AQ28" s="13"/>
      <c r="AR28" s="13"/>
      <c r="AS28" s="13"/>
      <c r="AT28" s="13"/>
      <c r="AU28" s="13"/>
      <c r="AV28" s="31"/>
      <c r="AW28" s="31"/>
    </row>
    <row r="29" spans="1:51" s="2" customFormat="1" x14ac:dyDescent="0.2">
      <c r="A29" s="7" t="s">
        <v>33</v>
      </c>
      <c r="B29" s="113" t="s">
        <v>271</v>
      </c>
      <c r="C29" s="190">
        <v>94</v>
      </c>
      <c r="D29" s="106"/>
      <c r="E29" s="108">
        <v>68</v>
      </c>
      <c r="F29" s="183"/>
      <c r="G29" s="193">
        <v>4</v>
      </c>
      <c r="H29" s="3"/>
      <c r="I29" s="3"/>
      <c r="J29" s="8">
        <f t="shared" si="26"/>
        <v>94</v>
      </c>
      <c r="K29" s="8">
        <v>16</v>
      </c>
      <c r="L29" s="8">
        <f t="shared" si="27"/>
        <v>68</v>
      </c>
      <c r="M29" s="3">
        <v>24</v>
      </c>
      <c r="N29" s="8">
        <v>44</v>
      </c>
      <c r="O29" s="3">
        <v>2</v>
      </c>
      <c r="P29" s="3">
        <v>8</v>
      </c>
      <c r="Q29" s="3"/>
      <c r="R29" s="3"/>
      <c r="S29" s="3"/>
      <c r="T29" s="8"/>
      <c r="U29" s="3"/>
      <c r="V29" s="3"/>
      <c r="W29" s="3"/>
      <c r="X29" s="8">
        <f>L29</f>
        <v>68</v>
      </c>
      <c r="Y29" s="3" t="s">
        <v>195</v>
      </c>
      <c r="Z29" s="13"/>
      <c r="AA29" s="13"/>
      <c r="AB29" s="13"/>
      <c r="AC29" s="34"/>
      <c r="AD29" s="13"/>
      <c r="AE29" s="13"/>
      <c r="AF29" s="13"/>
      <c r="AG29" s="34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31"/>
      <c r="AW29" s="31"/>
    </row>
    <row r="30" spans="1:51" s="2" customFormat="1" x14ac:dyDescent="0.2">
      <c r="A30" s="7" t="s">
        <v>34</v>
      </c>
      <c r="B30" s="113" t="s">
        <v>243</v>
      </c>
      <c r="C30" s="190">
        <v>80</v>
      </c>
      <c r="D30" s="106"/>
      <c r="E30" s="108">
        <v>68</v>
      </c>
      <c r="F30" s="183"/>
      <c r="G30" s="193">
        <v>2</v>
      </c>
      <c r="H30" s="3"/>
      <c r="I30" s="3"/>
      <c r="J30" s="8">
        <f t="shared" si="26"/>
        <v>80</v>
      </c>
      <c r="K30" s="8">
        <v>2</v>
      </c>
      <c r="L30" s="8">
        <f t="shared" si="27"/>
        <v>68</v>
      </c>
      <c r="M30" s="3">
        <v>20</v>
      </c>
      <c r="N30" s="8">
        <v>48</v>
      </c>
      <c r="O30" s="3">
        <v>2</v>
      </c>
      <c r="P30" s="3">
        <v>8</v>
      </c>
      <c r="Q30" s="3"/>
      <c r="R30" s="3"/>
      <c r="S30" s="3"/>
      <c r="T30" s="8">
        <f>L30</f>
        <v>68</v>
      </c>
      <c r="U30" s="3" t="s">
        <v>195</v>
      </c>
      <c r="V30" s="3"/>
      <c r="W30" s="3"/>
      <c r="X30" s="8"/>
      <c r="Y30" s="3"/>
      <c r="Z30" s="13"/>
      <c r="AA30" s="13"/>
      <c r="AB30" s="13"/>
      <c r="AC30" s="34"/>
      <c r="AD30" s="13"/>
      <c r="AE30" s="13"/>
      <c r="AF30" s="13"/>
      <c r="AG30" s="34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31"/>
      <c r="AW30" s="31"/>
    </row>
    <row r="31" spans="1:51" s="2" customFormat="1" x14ac:dyDescent="0.2">
      <c r="A31" s="7" t="s">
        <v>35</v>
      </c>
      <c r="B31" s="113" t="s">
        <v>286</v>
      </c>
      <c r="C31" s="190"/>
      <c r="D31" s="106">
        <v>80</v>
      </c>
      <c r="E31" s="108"/>
      <c r="F31" s="183">
        <v>54</v>
      </c>
      <c r="G31" s="193">
        <v>3</v>
      </c>
      <c r="H31" s="3"/>
      <c r="I31" s="3"/>
      <c r="J31" s="8">
        <f t="shared" si="26"/>
        <v>80</v>
      </c>
      <c r="K31" s="8">
        <v>14</v>
      </c>
      <c r="L31" s="8">
        <f t="shared" si="27"/>
        <v>54</v>
      </c>
      <c r="M31" s="3">
        <v>20</v>
      </c>
      <c r="N31" s="8">
        <v>34</v>
      </c>
      <c r="O31" s="3">
        <v>4</v>
      </c>
      <c r="P31" s="3">
        <v>8</v>
      </c>
      <c r="Q31" s="3"/>
      <c r="R31" s="3"/>
      <c r="S31" s="3"/>
      <c r="T31" s="3"/>
      <c r="U31" s="3"/>
      <c r="V31" s="8">
        <f>L31</f>
        <v>54</v>
      </c>
      <c r="W31" s="40" t="s">
        <v>195</v>
      </c>
      <c r="X31" s="8"/>
      <c r="Y31" s="3"/>
      <c r="Z31" s="13"/>
      <c r="AA31" s="13"/>
      <c r="AB31" s="13"/>
      <c r="AC31" s="34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31"/>
      <c r="AW31" s="31"/>
    </row>
    <row r="32" spans="1:51" s="2" customFormat="1" x14ac:dyDescent="0.2">
      <c r="A32" s="7" t="s">
        <v>36</v>
      </c>
      <c r="B32" s="113" t="s">
        <v>287</v>
      </c>
      <c r="C32" s="190"/>
      <c r="D32" s="106">
        <v>80</v>
      </c>
      <c r="E32" s="108"/>
      <c r="F32" s="183">
        <v>54</v>
      </c>
      <c r="G32" s="193"/>
      <c r="H32" s="3">
        <v>2</v>
      </c>
      <c r="I32" s="3"/>
      <c r="J32" s="8">
        <f t="shared" si="26"/>
        <v>80</v>
      </c>
      <c r="K32" s="8">
        <v>18</v>
      </c>
      <c r="L32" s="8">
        <f t="shared" si="27"/>
        <v>54</v>
      </c>
      <c r="M32" s="3">
        <v>20</v>
      </c>
      <c r="N32" s="8">
        <v>34</v>
      </c>
      <c r="O32" s="3">
        <v>2</v>
      </c>
      <c r="P32" s="3">
        <v>6</v>
      </c>
      <c r="Q32" s="3"/>
      <c r="R32" s="3"/>
      <c r="S32" s="3"/>
      <c r="T32" s="8">
        <f>L32</f>
        <v>54</v>
      </c>
      <c r="U32" s="3" t="s">
        <v>207</v>
      </c>
      <c r="V32" s="3"/>
      <c r="W32" s="3"/>
      <c r="X32" s="8"/>
      <c r="Y32" s="3"/>
      <c r="Z32" s="13"/>
      <c r="AA32" s="13"/>
      <c r="AB32" s="13"/>
      <c r="AC32" s="34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31"/>
      <c r="AW32" s="31"/>
    </row>
    <row r="33" spans="1:51" s="2" customFormat="1" x14ac:dyDescent="0.2">
      <c r="A33" s="7" t="s">
        <v>37</v>
      </c>
      <c r="B33" s="113" t="s">
        <v>288</v>
      </c>
      <c r="C33" s="190"/>
      <c r="D33" s="106">
        <v>80</v>
      </c>
      <c r="E33" s="108"/>
      <c r="F33" s="183">
        <v>54</v>
      </c>
      <c r="G33" s="193"/>
      <c r="H33" s="3">
        <v>2</v>
      </c>
      <c r="I33" s="3"/>
      <c r="J33" s="8">
        <f t="shared" ref="J33:J36" si="28">K33+L33+O33+P33+Q33</f>
        <v>80</v>
      </c>
      <c r="K33" s="8">
        <v>18</v>
      </c>
      <c r="L33" s="8">
        <f t="shared" si="27"/>
        <v>54</v>
      </c>
      <c r="M33" s="3">
        <v>20</v>
      </c>
      <c r="N33" s="8">
        <v>34</v>
      </c>
      <c r="O33" s="3">
        <v>2</v>
      </c>
      <c r="P33" s="3">
        <v>6</v>
      </c>
      <c r="Q33" s="3"/>
      <c r="R33" s="3"/>
      <c r="S33" s="3"/>
      <c r="T33" s="8">
        <f>L33</f>
        <v>54</v>
      </c>
      <c r="U33" s="3" t="s">
        <v>207</v>
      </c>
      <c r="V33" s="3"/>
      <c r="W33" s="3"/>
      <c r="X33" s="8"/>
      <c r="Y33" s="3"/>
      <c r="Z33" s="13"/>
      <c r="AA33" s="13"/>
      <c r="AB33" s="13"/>
      <c r="AC33" s="34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34"/>
      <c r="AT33" s="13"/>
      <c r="AU33" s="13"/>
      <c r="AV33" s="31"/>
      <c r="AW33" s="31"/>
    </row>
    <row r="34" spans="1:51" s="2" customFormat="1" ht="12.75" customHeight="1" x14ac:dyDescent="0.2">
      <c r="A34" s="7" t="s">
        <v>38</v>
      </c>
      <c r="B34" s="113" t="s">
        <v>289</v>
      </c>
      <c r="C34" s="190"/>
      <c r="D34" s="106">
        <v>80</v>
      </c>
      <c r="E34" s="108"/>
      <c r="F34" s="183">
        <v>54</v>
      </c>
      <c r="G34" s="193"/>
      <c r="H34" s="3"/>
      <c r="I34" s="3">
        <v>3</v>
      </c>
      <c r="J34" s="8">
        <f t="shared" si="28"/>
        <v>80</v>
      </c>
      <c r="K34" s="8">
        <v>16</v>
      </c>
      <c r="L34" s="8">
        <f t="shared" si="27"/>
        <v>54</v>
      </c>
      <c r="M34" s="3">
        <v>20</v>
      </c>
      <c r="N34" s="8">
        <v>34</v>
      </c>
      <c r="O34" s="3">
        <v>4</v>
      </c>
      <c r="P34" s="3">
        <v>6</v>
      </c>
      <c r="Q34" s="3"/>
      <c r="R34" s="3"/>
      <c r="S34" s="3"/>
      <c r="T34" s="3"/>
      <c r="U34" s="3"/>
      <c r="V34" s="8">
        <f>L34</f>
        <v>54</v>
      </c>
      <c r="W34" s="3" t="s">
        <v>206</v>
      </c>
      <c r="X34" s="8"/>
      <c r="Y34" s="3"/>
      <c r="Z34" s="13"/>
      <c r="AA34" s="13"/>
      <c r="AB34" s="13"/>
      <c r="AC34" s="34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34"/>
      <c r="AT34" s="13"/>
      <c r="AU34" s="13"/>
      <c r="AV34" s="31"/>
      <c r="AW34" s="31"/>
    </row>
    <row r="35" spans="1:51" s="2" customFormat="1" x14ac:dyDescent="0.2">
      <c r="A35" s="7" t="s">
        <v>39</v>
      </c>
      <c r="B35" s="113" t="s">
        <v>290</v>
      </c>
      <c r="C35" s="190"/>
      <c r="D35" s="106">
        <v>80</v>
      </c>
      <c r="E35" s="108"/>
      <c r="F35" s="183">
        <v>54</v>
      </c>
      <c r="G35" s="193"/>
      <c r="H35" s="3"/>
      <c r="I35" s="3">
        <v>4</v>
      </c>
      <c r="J35" s="8">
        <f t="shared" si="28"/>
        <v>80</v>
      </c>
      <c r="K35" s="8">
        <v>18</v>
      </c>
      <c r="L35" s="8">
        <f t="shared" si="27"/>
        <v>54</v>
      </c>
      <c r="M35" s="3">
        <v>20</v>
      </c>
      <c r="N35" s="8">
        <v>34</v>
      </c>
      <c r="O35" s="3">
        <v>2</v>
      </c>
      <c r="P35" s="3">
        <v>6</v>
      </c>
      <c r="Q35" s="3"/>
      <c r="R35" s="3"/>
      <c r="S35" s="3"/>
      <c r="T35" s="3"/>
      <c r="U35" s="3"/>
      <c r="V35" s="3"/>
      <c r="W35" s="3"/>
      <c r="X35" s="8">
        <f>L35</f>
        <v>54</v>
      </c>
      <c r="Y35" s="3" t="s">
        <v>206</v>
      </c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34"/>
      <c r="AT35" s="13"/>
      <c r="AU35" s="13"/>
      <c r="AV35" s="31"/>
      <c r="AW35" s="31"/>
    </row>
    <row r="36" spans="1:51" s="2" customFormat="1" x14ac:dyDescent="0.2">
      <c r="A36" s="7" t="s">
        <v>40</v>
      </c>
      <c r="B36" s="113" t="s">
        <v>295</v>
      </c>
      <c r="C36" s="190"/>
      <c r="D36" s="106">
        <v>80</v>
      </c>
      <c r="E36" s="108"/>
      <c r="F36" s="183">
        <v>54</v>
      </c>
      <c r="G36" s="193">
        <v>4</v>
      </c>
      <c r="H36" s="3"/>
      <c r="I36" s="3"/>
      <c r="J36" s="8">
        <f t="shared" si="28"/>
        <v>80</v>
      </c>
      <c r="K36" s="8">
        <v>16</v>
      </c>
      <c r="L36" s="8">
        <f t="shared" si="27"/>
        <v>54</v>
      </c>
      <c r="M36" s="3">
        <v>20</v>
      </c>
      <c r="N36" s="8">
        <v>34</v>
      </c>
      <c r="O36" s="3">
        <v>4</v>
      </c>
      <c r="P36" s="3">
        <v>6</v>
      </c>
      <c r="Q36" s="3"/>
      <c r="R36" s="40"/>
      <c r="S36" s="40"/>
      <c r="T36" s="3"/>
      <c r="U36" s="3"/>
      <c r="V36" s="3"/>
      <c r="W36" s="3"/>
      <c r="X36" s="8">
        <f>L36</f>
        <v>54</v>
      </c>
      <c r="Y36" s="3" t="s">
        <v>195</v>
      </c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31"/>
      <c r="AW36" s="31"/>
    </row>
    <row r="37" spans="1:51" x14ac:dyDescent="0.2">
      <c r="A37" s="55" t="s">
        <v>41</v>
      </c>
      <c r="B37" s="117" t="s">
        <v>42</v>
      </c>
      <c r="C37" s="137">
        <f>C38+C42+C46+C49</f>
        <v>982</v>
      </c>
      <c r="D37" s="56">
        <f>D38+D42+D46+D49</f>
        <v>252</v>
      </c>
      <c r="E37" s="56">
        <f>E38+E42+E46+E49</f>
        <v>654</v>
      </c>
      <c r="F37" s="138">
        <f>F38+F42+F46+F49</f>
        <v>140</v>
      </c>
      <c r="G37" s="127"/>
      <c r="H37" s="56"/>
      <c r="I37" s="56"/>
      <c r="J37" s="57">
        <f t="shared" ref="J37:R37" si="29">J38+J42+J46+J49</f>
        <v>1234</v>
      </c>
      <c r="K37" s="57">
        <f t="shared" si="29"/>
        <v>336</v>
      </c>
      <c r="L37" s="57">
        <f t="shared" si="29"/>
        <v>794</v>
      </c>
      <c r="M37" s="57">
        <f t="shared" si="29"/>
        <v>328</v>
      </c>
      <c r="N37" s="57">
        <f t="shared" si="29"/>
        <v>466</v>
      </c>
      <c r="O37" s="57">
        <f t="shared" si="29"/>
        <v>24</v>
      </c>
      <c r="P37" s="57">
        <f t="shared" si="29"/>
        <v>60</v>
      </c>
      <c r="Q37" s="57">
        <f t="shared" si="29"/>
        <v>20</v>
      </c>
      <c r="R37" s="57">
        <f t="shared" si="29"/>
        <v>400</v>
      </c>
      <c r="S37" s="57">
        <v>0</v>
      </c>
      <c r="T37" s="57">
        <f>T38+T42+T46+T49</f>
        <v>264</v>
      </c>
      <c r="U37" s="57">
        <v>0</v>
      </c>
      <c r="V37" s="57">
        <f>V38+V42+V46+V49</f>
        <v>130</v>
      </c>
      <c r="W37" s="57">
        <v>0</v>
      </c>
      <c r="X37" s="57">
        <f>X38+X42+X46+X49</f>
        <v>0</v>
      </c>
      <c r="Y37" s="57">
        <f>Y38+Y42+Y46+Y49</f>
        <v>0</v>
      </c>
      <c r="AX37" s="9"/>
      <c r="AY37" s="9"/>
    </row>
    <row r="38" spans="1:51" x14ac:dyDescent="0.2">
      <c r="A38" s="61" t="s">
        <v>43</v>
      </c>
      <c r="B38" s="118" t="s">
        <v>274</v>
      </c>
      <c r="C38" s="139">
        <f>C39</f>
        <v>194</v>
      </c>
      <c r="D38" s="62">
        <f t="shared" ref="D38:F38" si="30">D39</f>
        <v>20</v>
      </c>
      <c r="E38" s="62">
        <f t="shared" si="30"/>
        <v>130</v>
      </c>
      <c r="F38" s="140">
        <f t="shared" si="30"/>
        <v>0</v>
      </c>
      <c r="G38" s="128"/>
      <c r="H38" s="62"/>
      <c r="I38" s="62">
        <v>2</v>
      </c>
      <c r="J38" s="63">
        <f t="shared" ref="J38:T38" si="31">SUM(J39:J39)</f>
        <v>214</v>
      </c>
      <c r="K38" s="63">
        <f t="shared" si="31"/>
        <v>68</v>
      </c>
      <c r="L38" s="63">
        <f t="shared" si="31"/>
        <v>130</v>
      </c>
      <c r="M38" s="63">
        <f t="shared" si="31"/>
        <v>40</v>
      </c>
      <c r="N38" s="63">
        <f t="shared" si="31"/>
        <v>90</v>
      </c>
      <c r="O38" s="63">
        <f t="shared" si="31"/>
        <v>6</v>
      </c>
      <c r="P38" s="63">
        <f t="shared" si="31"/>
        <v>10</v>
      </c>
      <c r="Q38" s="63">
        <f t="shared" si="31"/>
        <v>0</v>
      </c>
      <c r="R38" s="63">
        <f t="shared" si="31"/>
        <v>0</v>
      </c>
      <c r="S38" s="63">
        <f t="shared" si="31"/>
        <v>0</v>
      </c>
      <c r="T38" s="63">
        <f t="shared" si="31"/>
        <v>130</v>
      </c>
      <c r="U38" s="63" t="s">
        <v>206</v>
      </c>
      <c r="V38" s="63">
        <f>SUM(V39:V39)</f>
        <v>0</v>
      </c>
      <c r="W38" s="63">
        <v>0</v>
      </c>
      <c r="X38" s="63">
        <f>SUM(X39:X39)</f>
        <v>0</v>
      </c>
      <c r="Y38" s="63">
        <f>SUM(Y39:Y39)</f>
        <v>0</v>
      </c>
      <c r="AX38" s="9"/>
      <c r="AY38" s="9"/>
    </row>
    <row r="39" spans="1:51" s="2" customFormat="1" x14ac:dyDescent="0.2">
      <c r="A39" s="7" t="s">
        <v>44</v>
      </c>
      <c r="B39" s="113" t="s">
        <v>275</v>
      </c>
      <c r="C39" s="168">
        <v>194</v>
      </c>
      <c r="D39" s="106">
        <v>20</v>
      </c>
      <c r="E39" s="106">
        <v>130</v>
      </c>
      <c r="F39" s="183">
        <v>0</v>
      </c>
      <c r="G39" s="193">
        <v>2</v>
      </c>
      <c r="H39" s="3"/>
      <c r="I39" s="3"/>
      <c r="J39" s="8">
        <f>K39+L39+O39+P39+Q39</f>
        <v>214</v>
      </c>
      <c r="K39" s="8">
        <v>68</v>
      </c>
      <c r="L39" s="8">
        <f>M39+N39</f>
        <v>130</v>
      </c>
      <c r="M39" s="3">
        <v>40</v>
      </c>
      <c r="N39" s="8">
        <v>90</v>
      </c>
      <c r="O39" s="3">
        <v>6</v>
      </c>
      <c r="P39" s="3">
        <v>10</v>
      </c>
      <c r="Q39" s="3"/>
      <c r="R39" s="3"/>
      <c r="S39" s="3"/>
      <c r="T39" s="8">
        <f>L39</f>
        <v>130</v>
      </c>
      <c r="U39" s="3" t="s">
        <v>195</v>
      </c>
      <c r="V39" s="3"/>
      <c r="W39" s="3"/>
      <c r="X39" s="3"/>
      <c r="Y39" s="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31"/>
      <c r="AW39" s="31"/>
      <c r="AX39" s="31"/>
      <c r="AY39" s="31"/>
    </row>
    <row r="40" spans="1:51" s="2" customFormat="1" x14ac:dyDescent="0.2">
      <c r="A40" s="7" t="s">
        <v>45</v>
      </c>
      <c r="B40" s="113" t="s">
        <v>46</v>
      </c>
      <c r="C40" s="168"/>
      <c r="D40" s="106"/>
      <c r="E40" s="106"/>
      <c r="F40" s="183"/>
      <c r="G40" s="192">
        <v>2</v>
      </c>
      <c r="H40" s="3"/>
      <c r="I40" s="3"/>
      <c r="J40" s="3">
        <v>36</v>
      </c>
      <c r="K40" s="3"/>
      <c r="L40" s="3">
        <v>72</v>
      </c>
      <c r="M40" s="295" t="s">
        <v>260</v>
      </c>
      <c r="N40" s="296"/>
      <c r="O40" s="3">
        <v>4</v>
      </c>
      <c r="P40" s="3"/>
      <c r="Q40" s="40"/>
      <c r="R40" s="3"/>
      <c r="S40" s="3"/>
      <c r="T40" s="3"/>
      <c r="U40" s="3"/>
      <c r="V40" s="3"/>
      <c r="W40" s="3"/>
      <c r="X40" s="3"/>
      <c r="Y40" s="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31"/>
      <c r="AW40" s="31"/>
      <c r="AX40" s="31"/>
      <c r="AY40" s="31"/>
    </row>
    <row r="41" spans="1:51" s="2" customFormat="1" x14ac:dyDescent="0.2">
      <c r="A41" s="7" t="s">
        <v>47</v>
      </c>
      <c r="B41" s="113" t="s">
        <v>284</v>
      </c>
      <c r="C41" s="168"/>
      <c r="D41" s="106"/>
      <c r="E41" s="106"/>
      <c r="F41" s="183"/>
      <c r="G41" s="192">
        <v>2</v>
      </c>
      <c r="H41" s="3"/>
      <c r="I41" s="3"/>
      <c r="J41" s="3">
        <v>36</v>
      </c>
      <c r="K41" s="3"/>
      <c r="L41" s="3">
        <v>144</v>
      </c>
      <c r="M41" s="295" t="s">
        <v>260</v>
      </c>
      <c r="N41" s="296"/>
      <c r="O41" s="3">
        <v>4</v>
      </c>
      <c r="P41" s="3"/>
      <c r="Q41" s="40"/>
      <c r="R41" s="3"/>
      <c r="S41" s="3"/>
      <c r="T41" s="3"/>
      <c r="U41" s="3"/>
      <c r="V41" s="3"/>
      <c r="W41" s="3"/>
      <c r="X41" s="3"/>
      <c r="Y41" s="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31"/>
      <c r="AW41" s="31"/>
      <c r="AX41" s="31"/>
      <c r="AY41" s="31"/>
    </row>
    <row r="42" spans="1:51" x14ac:dyDescent="0.2">
      <c r="A42" s="61" t="s">
        <v>48</v>
      </c>
      <c r="B42" s="118" t="s">
        <v>276</v>
      </c>
      <c r="C42" s="139">
        <f>SUM(C43:C43)</f>
        <v>194</v>
      </c>
      <c r="D42" s="62">
        <f>SUM(D43:D43)</f>
        <v>20</v>
      </c>
      <c r="E42" s="62">
        <f>SUM(E43:E43)</f>
        <v>130</v>
      </c>
      <c r="F42" s="140">
        <f>SUM(F43:F43)</f>
        <v>0</v>
      </c>
      <c r="G42" s="128"/>
      <c r="H42" s="62"/>
      <c r="I42" s="62">
        <v>3</v>
      </c>
      <c r="J42" s="62">
        <f t="shared" ref="J42:Y42" si="32">SUM(J43:J43)</f>
        <v>214</v>
      </c>
      <c r="K42" s="62">
        <f t="shared" si="32"/>
        <v>68</v>
      </c>
      <c r="L42" s="62">
        <f t="shared" si="32"/>
        <v>130</v>
      </c>
      <c r="M42" s="62">
        <f t="shared" si="32"/>
        <v>40</v>
      </c>
      <c r="N42" s="62">
        <f t="shared" si="32"/>
        <v>90</v>
      </c>
      <c r="O42" s="62">
        <f t="shared" si="32"/>
        <v>6</v>
      </c>
      <c r="P42" s="62">
        <f t="shared" si="32"/>
        <v>10</v>
      </c>
      <c r="Q42" s="62">
        <f t="shared" si="32"/>
        <v>0</v>
      </c>
      <c r="R42" s="62">
        <f t="shared" si="32"/>
        <v>0</v>
      </c>
      <c r="S42" s="62">
        <f t="shared" si="32"/>
        <v>0</v>
      </c>
      <c r="T42" s="62">
        <f t="shared" si="32"/>
        <v>0</v>
      </c>
      <c r="U42" s="62">
        <f t="shared" si="32"/>
        <v>0</v>
      </c>
      <c r="V42" s="62">
        <f t="shared" si="32"/>
        <v>130</v>
      </c>
      <c r="W42" s="62" t="s">
        <v>206</v>
      </c>
      <c r="X42" s="62">
        <f t="shared" si="32"/>
        <v>0</v>
      </c>
      <c r="Y42" s="62">
        <f t="shared" si="32"/>
        <v>0</v>
      </c>
      <c r="AX42" s="9"/>
      <c r="AY42" s="9"/>
    </row>
    <row r="43" spans="1:51" s="2" customFormat="1" x14ac:dyDescent="0.2">
      <c r="A43" s="7" t="s">
        <v>49</v>
      </c>
      <c r="B43" s="113" t="s">
        <v>277</v>
      </c>
      <c r="C43" s="168">
        <v>194</v>
      </c>
      <c r="D43" s="106">
        <v>20</v>
      </c>
      <c r="E43" s="106">
        <v>130</v>
      </c>
      <c r="F43" s="183">
        <v>0</v>
      </c>
      <c r="G43" s="193">
        <v>3</v>
      </c>
      <c r="H43" s="3"/>
      <c r="I43" s="3"/>
      <c r="J43" s="3">
        <f>K43+L43+O43+P43+Q43</f>
        <v>214</v>
      </c>
      <c r="K43" s="3">
        <v>68</v>
      </c>
      <c r="L43" s="3">
        <f>M43+N43</f>
        <v>130</v>
      </c>
      <c r="M43" s="3">
        <v>40</v>
      </c>
      <c r="N43" s="3">
        <v>90</v>
      </c>
      <c r="O43" s="3">
        <v>6</v>
      </c>
      <c r="P43" s="3">
        <v>10</v>
      </c>
      <c r="Q43" s="3"/>
      <c r="R43" s="3"/>
      <c r="S43" s="3"/>
      <c r="T43" s="3"/>
      <c r="U43" s="3"/>
      <c r="V43" s="3">
        <f>L43</f>
        <v>130</v>
      </c>
      <c r="W43" s="3" t="s">
        <v>195</v>
      </c>
      <c r="X43" s="3"/>
      <c r="Y43" s="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31"/>
      <c r="AW43" s="31"/>
      <c r="AX43" s="31"/>
      <c r="AY43" s="31"/>
    </row>
    <row r="44" spans="1:51" s="2" customFormat="1" x14ac:dyDescent="0.2">
      <c r="A44" s="7" t="s">
        <v>50</v>
      </c>
      <c r="B44" s="113" t="s">
        <v>46</v>
      </c>
      <c r="C44" s="168"/>
      <c r="D44" s="106"/>
      <c r="E44" s="106"/>
      <c r="F44" s="183"/>
      <c r="G44" s="192">
        <v>3</v>
      </c>
      <c r="H44" s="3"/>
      <c r="I44" s="3"/>
      <c r="J44" s="3">
        <v>36</v>
      </c>
      <c r="K44" s="3"/>
      <c r="L44" s="3">
        <v>72</v>
      </c>
      <c r="M44" s="295" t="s">
        <v>260</v>
      </c>
      <c r="N44" s="296"/>
      <c r="O44" s="3">
        <v>4</v>
      </c>
      <c r="P44" s="3"/>
      <c r="Q44" s="40"/>
      <c r="R44" s="3"/>
      <c r="S44" s="3"/>
      <c r="T44" s="3"/>
      <c r="U44" s="3"/>
      <c r="V44" s="3"/>
      <c r="W44" s="3"/>
      <c r="X44" s="3"/>
      <c r="Y44" s="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31"/>
      <c r="AW44" s="31"/>
      <c r="AX44" s="31"/>
      <c r="AY44" s="31"/>
    </row>
    <row r="45" spans="1:51" s="2" customFormat="1" x14ac:dyDescent="0.2">
      <c r="A45" s="7" t="s">
        <v>51</v>
      </c>
      <c r="B45" s="113" t="s">
        <v>284</v>
      </c>
      <c r="C45" s="168"/>
      <c r="D45" s="106"/>
      <c r="E45" s="106"/>
      <c r="F45" s="183"/>
      <c r="G45" s="192">
        <v>3</v>
      </c>
      <c r="H45" s="3"/>
      <c r="I45" s="3"/>
      <c r="J45" s="3">
        <v>36</v>
      </c>
      <c r="K45" s="3"/>
      <c r="L45" s="3">
        <v>144</v>
      </c>
      <c r="M45" s="295" t="s">
        <v>260</v>
      </c>
      <c r="N45" s="296"/>
      <c r="O45" s="3">
        <v>4</v>
      </c>
      <c r="P45" s="3"/>
      <c r="Q45" s="40"/>
      <c r="R45" s="3"/>
      <c r="S45" s="3"/>
      <c r="T45" s="3"/>
      <c r="U45" s="3"/>
      <c r="V45" s="3"/>
      <c r="W45" s="3"/>
      <c r="X45" s="3"/>
      <c r="Y45" s="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31"/>
      <c r="AW45" s="31"/>
      <c r="AX45" s="31"/>
      <c r="AY45" s="31"/>
    </row>
    <row r="46" spans="1:51" ht="24" x14ac:dyDescent="0.2">
      <c r="A46" s="61" t="s">
        <v>244</v>
      </c>
      <c r="B46" s="118" t="s">
        <v>278</v>
      </c>
      <c r="C46" s="139">
        <f>C47</f>
        <v>200</v>
      </c>
      <c r="D46" s="62">
        <f>D47</f>
        <v>24</v>
      </c>
      <c r="E46" s="62">
        <f>E47</f>
        <v>134</v>
      </c>
      <c r="F46" s="140">
        <f>F47</f>
        <v>0</v>
      </c>
      <c r="G46" s="128"/>
      <c r="H46" s="62"/>
      <c r="I46" s="62">
        <v>2</v>
      </c>
      <c r="J46" s="63">
        <f t="shared" ref="J46:V46" si="33">SUM(J47:J47)</f>
        <v>224</v>
      </c>
      <c r="K46" s="63">
        <f t="shared" si="33"/>
        <v>64</v>
      </c>
      <c r="L46" s="63">
        <f t="shared" si="33"/>
        <v>134</v>
      </c>
      <c r="M46" s="63">
        <f t="shared" si="33"/>
        <v>50</v>
      </c>
      <c r="N46" s="63">
        <f t="shared" si="33"/>
        <v>84</v>
      </c>
      <c r="O46" s="63">
        <f t="shared" si="33"/>
        <v>6</v>
      </c>
      <c r="P46" s="63">
        <f t="shared" si="33"/>
        <v>10</v>
      </c>
      <c r="Q46" s="63">
        <f t="shared" si="33"/>
        <v>10</v>
      </c>
      <c r="R46" s="63">
        <f t="shared" si="33"/>
        <v>0</v>
      </c>
      <c r="S46" s="63">
        <f t="shared" si="33"/>
        <v>0</v>
      </c>
      <c r="T46" s="63">
        <f t="shared" si="33"/>
        <v>134</v>
      </c>
      <c r="U46" s="63" t="s">
        <v>206</v>
      </c>
      <c r="V46" s="63">
        <f t="shared" si="33"/>
        <v>0</v>
      </c>
      <c r="W46" s="63">
        <v>0</v>
      </c>
      <c r="X46" s="63">
        <f>SUM(X47:X47)</f>
        <v>0</v>
      </c>
      <c r="Y46" s="63">
        <f>SUM(Y47:Y47)</f>
        <v>0</v>
      </c>
      <c r="AX46" s="9"/>
      <c r="AY46" s="9"/>
    </row>
    <row r="47" spans="1:51" s="2" customFormat="1" x14ac:dyDescent="0.2">
      <c r="A47" s="7" t="s">
        <v>245</v>
      </c>
      <c r="B47" s="113" t="s">
        <v>279</v>
      </c>
      <c r="C47" s="168">
        <v>200</v>
      </c>
      <c r="D47" s="106">
        <v>24</v>
      </c>
      <c r="E47" s="106">
        <v>134</v>
      </c>
      <c r="F47" s="183">
        <v>0</v>
      </c>
      <c r="G47" s="193">
        <v>2</v>
      </c>
      <c r="H47" s="3"/>
      <c r="I47" s="3"/>
      <c r="J47" s="8">
        <f>K47+L47+O47+P47+Q47</f>
        <v>224</v>
      </c>
      <c r="K47" s="8">
        <v>64</v>
      </c>
      <c r="L47" s="8">
        <f>M47+N47</f>
        <v>134</v>
      </c>
      <c r="M47" s="3">
        <v>50</v>
      </c>
      <c r="N47" s="8">
        <v>84</v>
      </c>
      <c r="O47" s="3">
        <v>6</v>
      </c>
      <c r="P47" s="3">
        <v>10</v>
      </c>
      <c r="Q47" s="3">
        <v>10</v>
      </c>
      <c r="R47" s="3"/>
      <c r="S47" s="3"/>
      <c r="T47" s="8">
        <f>L47</f>
        <v>134</v>
      </c>
      <c r="U47" s="3" t="s">
        <v>195</v>
      </c>
      <c r="V47" s="8"/>
      <c r="W47" s="3"/>
      <c r="X47" s="3"/>
      <c r="Y47" s="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31"/>
      <c r="AW47" s="31"/>
      <c r="AX47" s="31"/>
      <c r="AY47" s="31"/>
    </row>
    <row r="48" spans="1:51" s="2" customFormat="1" x14ac:dyDescent="0.2">
      <c r="A48" s="7" t="s">
        <v>249</v>
      </c>
      <c r="B48" s="113" t="s">
        <v>284</v>
      </c>
      <c r="C48" s="168"/>
      <c r="D48" s="106"/>
      <c r="E48" s="106"/>
      <c r="F48" s="183"/>
      <c r="G48" s="192">
        <v>2</v>
      </c>
      <c r="H48" s="3"/>
      <c r="I48" s="3"/>
      <c r="J48" s="3">
        <v>36</v>
      </c>
      <c r="K48" s="3"/>
      <c r="L48" s="3"/>
      <c r="M48" s="295" t="s">
        <v>260</v>
      </c>
      <c r="N48" s="296"/>
      <c r="O48" s="3">
        <v>4</v>
      </c>
      <c r="P48" s="3"/>
      <c r="Q48" s="40"/>
      <c r="R48" s="3"/>
      <c r="S48" s="3"/>
      <c r="T48" s="295" t="str">
        <f>M48</f>
        <v>1 неделя</v>
      </c>
      <c r="U48" s="296"/>
      <c r="V48" s="3"/>
      <c r="W48" s="3"/>
      <c r="X48" s="3"/>
      <c r="Y48" s="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31"/>
      <c r="AW48" s="31"/>
      <c r="AX48" s="31"/>
      <c r="AY48" s="31"/>
    </row>
    <row r="49" spans="1:75" ht="12.75" customHeight="1" x14ac:dyDescent="0.2">
      <c r="A49" s="61" t="s">
        <v>246</v>
      </c>
      <c r="B49" s="118" t="s">
        <v>291</v>
      </c>
      <c r="C49" s="139">
        <f>C50+C51+C52</f>
        <v>394</v>
      </c>
      <c r="D49" s="62">
        <f>D50+D51+D52</f>
        <v>188</v>
      </c>
      <c r="E49" s="62">
        <f t="shared" ref="E49:F49" si="34">E50+E51+E52</f>
        <v>260</v>
      </c>
      <c r="F49" s="140">
        <f t="shared" si="34"/>
        <v>140</v>
      </c>
      <c r="G49" s="128"/>
      <c r="H49" s="62"/>
      <c r="I49" s="62">
        <v>1</v>
      </c>
      <c r="J49" s="63">
        <f t="shared" ref="J49:Y49" si="35">J50+J51+J52</f>
        <v>582</v>
      </c>
      <c r="K49" s="63">
        <f t="shared" si="35"/>
        <v>136</v>
      </c>
      <c r="L49" s="63">
        <f t="shared" si="35"/>
        <v>400</v>
      </c>
      <c r="M49" s="63">
        <f t="shared" si="35"/>
        <v>198</v>
      </c>
      <c r="N49" s="63">
        <f t="shared" si="35"/>
        <v>202</v>
      </c>
      <c r="O49" s="63">
        <f t="shared" si="35"/>
        <v>6</v>
      </c>
      <c r="P49" s="63">
        <f t="shared" si="35"/>
        <v>30</v>
      </c>
      <c r="Q49" s="63">
        <f t="shared" si="35"/>
        <v>10</v>
      </c>
      <c r="R49" s="63">
        <f>R50+R51+R52</f>
        <v>400</v>
      </c>
      <c r="S49" s="63" t="s">
        <v>206</v>
      </c>
      <c r="T49" s="63">
        <f t="shared" si="35"/>
        <v>0</v>
      </c>
      <c r="U49" s="63">
        <f t="shared" si="35"/>
        <v>0</v>
      </c>
      <c r="V49" s="63">
        <f t="shared" si="35"/>
        <v>0</v>
      </c>
      <c r="W49" s="63">
        <f t="shared" si="35"/>
        <v>0</v>
      </c>
      <c r="X49" s="63">
        <f t="shared" si="35"/>
        <v>0</v>
      </c>
      <c r="Y49" s="63">
        <f t="shared" si="35"/>
        <v>0</v>
      </c>
      <c r="AX49" s="9"/>
      <c r="AY49" s="9"/>
    </row>
    <row r="50" spans="1:75" s="2" customFormat="1" x14ac:dyDescent="0.2">
      <c r="A50" s="7" t="s">
        <v>247</v>
      </c>
      <c r="B50" s="113" t="s">
        <v>281</v>
      </c>
      <c r="C50" s="168">
        <v>256</v>
      </c>
      <c r="D50" s="106"/>
      <c r="E50" s="106">
        <v>174</v>
      </c>
      <c r="F50" s="183"/>
      <c r="G50" s="193">
        <v>1</v>
      </c>
      <c r="H50" s="3"/>
      <c r="I50" s="3"/>
      <c r="J50" s="8">
        <f>K50+L50+O50+P50+Q50</f>
        <v>256</v>
      </c>
      <c r="K50" s="8">
        <v>60</v>
      </c>
      <c r="L50" s="8">
        <f>M50+N50</f>
        <v>174</v>
      </c>
      <c r="M50" s="3">
        <v>86</v>
      </c>
      <c r="N50" s="8">
        <v>88</v>
      </c>
      <c r="O50" s="3">
        <v>2</v>
      </c>
      <c r="P50" s="3">
        <v>10</v>
      </c>
      <c r="Q50" s="3">
        <v>10</v>
      </c>
      <c r="R50" s="8">
        <f>L50</f>
        <v>174</v>
      </c>
      <c r="S50" s="3" t="s">
        <v>195</v>
      </c>
      <c r="T50" s="8"/>
      <c r="U50" s="3"/>
      <c r="V50" s="3"/>
      <c r="W50" s="3"/>
      <c r="X50" s="3"/>
      <c r="Y50" s="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31"/>
      <c r="AW50" s="31"/>
      <c r="AX50" s="31"/>
      <c r="AY50" s="31"/>
    </row>
    <row r="51" spans="1:75" s="2" customFormat="1" ht="24" x14ac:dyDescent="0.2">
      <c r="A51" s="7" t="s">
        <v>272</v>
      </c>
      <c r="B51" s="113" t="s">
        <v>282</v>
      </c>
      <c r="C51" s="168"/>
      <c r="D51" s="106">
        <v>72</v>
      </c>
      <c r="E51" s="106"/>
      <c r="F51" s="183">
        <v>52</v>
      </c>
      <c r="G51" s="193">
        <v>1</v>
      </c>
      <c r="H51" s="3"/>
      <c r="I51" s="3"/>
      <c r="J51" s="8">
        <f>K51+L51+O51+P51+Q51</f>
        <v>72</v>
      </c>
      <c r="K51" s="8">
        <v>8</v>
      </c>
      <c r="L51" s="8">
        <f>M51+N51</f>
        <v>52</v>
      </c>
      <c r="M51" s="3">
        <v>26</v>
      </c>
      <c r="N51" s="8">
        <v>26</v>
      </c>
      <c r="O51" s="3">
        <v>2</v>
      </c>
      <c r="P51" s="3">
        <v>10</v>
      </c>
      <c r="Q51" s="3"/>
      <c r="R51" s="8">
        <f>L51</f>
        <v>52</v>
      </c>
      <c r="S51" s="3" t="s">
        <v>195</v>
      </c>
      <c r="T51" s="8"/>
      <c r="U51" s="3"/>
      <c r="V51" s="3"/>
      <c r="W51" s="3"/>
      <c r="X51" s="3"/>
      <c r="Y51" s="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31"/>
      <c r="AW51" s="31"/>
      <c r="AX51" s="31"/>
      <c r="AY51" s="31"/>
    </row>
    <row r="52" spans="1:75" s="2" customFormat="1" x14ac:dyDescent="0.2">
      <c r="A52" s="7" t="s">
        <v>280</v>
      </c>
      <c r="B52" s="113" t="s">
        <v>283</v>
      </c>
      <c r="C52" s="168">
        <v>138</v>
      </c>
      <c r="D52" s="106">
        <v>116</v>
      </c>
      <c r="E52" s="106">
        <v>86</v>
      </c>
      <c r="F52" s="183">
        <v>88</v>
      </c>
      <c r="G52" s="193">
        <v>1</v>
      </c>
      <c r="H52" s="3"/>
      <c r="I52" s="3"/>
      <c r="J52" s="8">
        <f>K52+L52+O52+P52+Q52</f>
        <v>254</v>
      </c>
      <c r="K52" s="8">
        <v>68</v>
      </c>
      <c r="L52" s="8">
        <f>M52+N52</f>
        <v>174</v>
      </c>
      <c r="M52" s="3">
        <v>86</v>
      </c>
      <c r="N52" s="8">
        <v>88</v>
      </c>
      <c r="O52" s="3">
        <v>2</v>
      </c>
      <c r="P52" s="3">
        <v>10</v>
      </c>
      <c r="Q52" s="3"/>
      <c r="R52" s="8">
        <f>L52</f>
        <v>174</v>
      </c>
      <c r="S52" s="3" t="s">
        <v>195</v>
      </c>
      <c r="T52" s="8"/>
      <c r="U52" s="3"/>
      <c r="V52" s="3"/>
      <c r="W52" s="3"/>
      <c r="X52" s="3"/>
      <c r="Y52" s="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31"/>
      <c r="AX52" s="31"/>
      <c r="AY52" s="31"/>
    </row>
    <row r="53" spans="1:75" s="2" customFormat="1" x14ac:dyDescent="0.2">
      <c r="A53" s="7" t="s">
        <v>248</v>
      </c>
      <c r="B53" s="113" t="s">
        <v>46</v>
      </c>
      <c r="C53" s="168"/>
      <c r="D53" s="106"/>
      <c r="E53" s="106"/>
      <c r="F53" s="183"/>
      <c r="G53" s="192">
        <v>1</v>
      </c>
      <c r="H53" s="3"/>
      <c r="I53" s="3"/>
      <c r="J53" s="3">
        <v>36</v>
      </c>
      <c r="K53" s="3"/>
      <c r="L53" s="3">
        <v>36</v>
      </c>
      <c r="M53" s="295" t="s">
        <v>260</v>
      </c>
      <c r="N53" s="296"/>
      <c r="O53" s="3">
        <v>4</v>
      </c>
      <c r="P53" s="3"/>
      <c r="Q53" s="40"/>
      <c r="R53" s="295" t="str">
        <f>M53</f>
        <v>1 неделя</v>
      </c>
      <c r="S53" s="296"/>
      <c r="T53" s="3"/>
      <c r="U53" s="3"/>
      <c r="V53" s="3"/>
      <c r="W53" s="3"/>
      <c r="X53" s="3"/>
      <c r="Y53" s="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31"/>
      <c r="AW53" s="31"/>
      <c r="AX53" s="31"/>
      <c r="AY53" s="31"/>
    </row>
    <row r="54" spans="1:75" s="2" customFormat="1" x14ac:dyDescent="0.2">
      <c r="A54" s="7" t="s">
        <v>273</v>
      </c>
      <c r="B54" s="113" t="s">
        <v>284</v>
      </c>
      <c r="C54" s="168"/>
      <c r="D54" s="106"/>
      <c r="E54" s="106"/>
      <c r="F54" s="183"/>
      <c r="G54" s="192">
        <v>1</v>
      </c>
      <c r="H54" s="3"/>
      <c r="I54" s="3"/>
      <c r="J54" s="3">
        <v>36</v>
      </c>
      <c r="K54" s="3"/>
      <c r="L54" s="3">
        <v>36</v>
      </c>
      <c r="M54" s="295" t="s">
        <v>260</v>
      </c>
      <c r="N54" s="296"/>
      <c r="O54" s="3">
        <v>4</v>
      </c>
      <c r="P54" s="3"/>
      <c r="Q54" s="40"/>
      <c r="R54" s="295" t="str">
        <f>M54</f>
        <v>1 неделя</v>
      </c>
      <c r="S54" s="296"/>
      <c r="T54" s="3"/>
      <c r="U54" s="3"/>
      <c r="V54" s="3"/>
      <c r="W54" s="3"/>
      <c r="X54" s="3"/>
      <c r="Y54" s="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31"/>
      <c r="AW54" s="31"/>
      <c r="AX54" s="31"/>
      <c r="AY54" s="31"/>
    </row>
    <row r="55" spans="1:75" s="11" customFormat="1" x14ac:dyDescent="0.2">
      <c r="A55" s="46" t="s">
        <v>52</v>
      </c>
      <c r="B55" s="119" t="s">
        <v>53</v>
      </c>
      <c r="C55" s="141"/>
      <c r="D55" s="64"/>
      <c r="E55" s="64"/>
      <c r="F55" s="142"/>
      <c r="G55" s="129">
        <v>4</v>
      </c>
      <c r="H55" s="64"/>
      <c r="I55" s="64"/>
      <c r="J55" s="64">
        <f>36*4</f>
        <v>144</v>
      </c>
      <c r="K55" s="64"/>
      <c r="L55" s="64">
        <f>36*4</f>
        <v>144</v>
      </c>
      <c r="M55" s="319" t="s">
        <v>259</v>
      </c>
      <c r="N55" s="320"/>
      <c r="O55" s="64">
        <v>4</v>
      </c>
      <c r="P55" s="65"/>
      <c r="Q55" s="66"/>
      <c r="R55" s="65"/>
      <c r="S55" s="65"/>
      <c r="T55" s="65"/>
      <c r="U55" s="65"/>
      <c r="V55" s="65"/>
      <c r="W55" s="65"/>
      <c r="X55" s="65">
        <f>L55</f>
        <v>144</v>
      </c>
      <c r="Y55" s="65" t="s">
        <v>195</v>
      </c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0"/>
      <c r="AW55" s="10"/>
      <c r="AX55" s="10"/>
      <c r="AY55" s="10"/>
    </row>
    <row r="56" spans="1:75" x14ac:dyDescent="0.2">
      <c r="A56" s="45" t="s">
        <v>54</v>
      </c>
      <c r="B56" s="120" t="s">
        <v>55</v>
      </c>
      <c r="C56" s="143"/>
      <c r="D56" s="67"/>
      <c r="E56" s="67"/>
      <c r="F56" s="144"/>
      <c r="G56" s="130"/>
      <c r="H56" s="67"/>
      <c r="I56" s="67"/>
      <c r="J56" s="67">
        <f>J57+J58</f>
        <v>180</v>
      </c>
      <c r="K56" s="67"/>
      <c r="L56" s="67">
        <f>L57+L58</f>
        <v>180</v>
      </c>
      <c r="M56" s="321" t="s">
        <v>285</v>
      </c>
      <c r="N56" s="322"/>
      <c r="O56" s="67"/>
      <c r="P56" s="68"/>
      <c r="Q56" s="69"/>
      <c r="R56" s="68"/>
      <c r="S56" s="68"/>
      <c r="T56" s="68"/>
      <c r="U56" s="68"/>
      <c r="V56" s="68"/>
      <c r="W56" s="68"/>
      <c r="X56" s="68">
        <f>X57+X58</f>
        <v>180</v>
      </c>
      <c r="Y56" s="68"/>
      <c r="AX56" s="9"/>
      <c r="AY56" s="9"/>
    </row>
    <row r="57" spans="1:75" x14ac:dyDescent="0.2">
      <c r="A57" s="38" t="s">
        <v>56</v>
      </c>
      <c r="B57" s="116" t="s">
        <v>57</v>
      </c>
      <c r="C57" s="145"/>
      <c r="D57" s="4"/>
      <c r="E57" s="4"/>
      <c r="F57" s="146"/>
      <c r="G57" s="126"/>
      <c r="H57" s="4"/>
      <c r="I57" s="4"/>
      <c r="J57" s="4">
        <f>36*3</f>
        <v>108</v>
      </c>
      <c r="K57" s="4"/>
      <c r="L57" s="4">
        <f>36*3</f>
        <v>108</v>
      </c>
      <c r="M57" s="317" t="s">
        <v>261</v>
      </c>
      <c r="N57" s="318"/>
      <c r="O57" s="4"/>
      <c r="P57" s="3"/>
      <c r="Q57" s="35"/>
      <c r="R57" s="3"/>
      <c r="S57" s="3"/>
      <c r="T57" s="3"/>
      <c r="U57" s="3"/>
      <c r="V57" s="3"/>
      <c r="W57" s="3"/>
      <c r="X57" s="3">
        <f>L57</f>
        <v>108</v>
      </c>
      <c r="Y57" s="3"/>
      <c r="AX57" s="9"/>
      <c r="AY57" s="9"/>
    </row>
    <row r="58" spans="1:75" x14ac:dyDescent="0.2">
      <c r="A58" s="38" t="s">
        <v>58</v>
      </c>
      <c r="B58" s="116" t="s">
        <v>59</v>
      </c>
      <c r="C58" s="145"/>
      <c r="D58" s="4"/>
      <c r="E58" s="4"/>
      <c r="F58" s="146"/>
      <c r="G58" s="126"/>
      <c r="H58" s="4"/>
      <c r="I58" s="4"/>
      <c r="J58" s="4">
        <f>36*2</f>
        <v>72</v>
      </c>
      <c r="K58" s="4"/>
      <c r="L58" s="4">
        <f>36*2</f>
        <v>72</v>
      </c>
      <c r="M58" s="317" t="s">
        <v>258</v>
      </c>
      <c r="N58" s="318"/>
      <c r="O58" s="4"/>
      <c r="P58" s="3"/>
      <c r="Q58" s="35"/>
      <c r="R58" s="3"/>
      <c r="S58" s="3"/>
      <c r="T58" s="3"/>
      <c r="U58" s="3"/>
      <c r="V58" s="3"/>
      <c r="W58" s="3"/>
      <c r="X58" s="3">
        <f>L58</f>
        <v>72</v>
      </c>
      <c r="Y58" s="3"/>
      <c r="AX58" s="9"/>
      <c r="AY58" s="9"/>
    </row>
    <row r="59" spans="1:75" x14ac:dyDescent="0.2">
      <c r="A59" s="58" t="s">
        <v>10</v>
      </c>
      <c r="B59" s="121" t="s">
        <v>11</v>
      </c>
      <c r="C59" s="147">
        <f t="shared" ref="C59:F59" si="36">C60+C61+C62</f>
        <v>0</v>
      </c>
      <c r="D59" s="59">
        <f t="shared" si="36"/>
        <v>0</v>
      </c>
      <c r="E59" s="59">
        <f t="shared" si="36"/>
        <v>0</v>
      </c>
      <c r="F59" s="148">
        <f t="shared" si="36"/>
        <v>0</v>
      </c>
      <c r="G59" s="131"/>
      <c r="H59" s="59"/>
      <c r="I59" s="59"/>
      <c r="J59" s="60">
        <f>J60+J61+J62</f>
        <v>120</v>
      </c>
      <c r="K59" s="60">
        <f t="shared" ref="K59:Y59" si="37">K60+K61+K62</f>
        <v>6</v>
      </c>
      <c r="L59" s="60">
        <f t="shared" si="37"/>
        <v>108</v>
      </c>
      <c r="M59" s="60">
        <f t="shared" si="37"/>
        <v>48</v>
      </c>
      <c r="N59" s="60">
        <f t="shared" si="37"/>
        <v>60</v>
      </c>
      <c r="O59" s="60">
        <f t="shared" si="37"/>
        <v>6</v>
      </c>
      <c r="P59" s="60">
        <f t="shared" si="37"/>
        <v>0</v>
      </c>
      <c r="Q59" s="60">
        <f t="shared" si="37"/>
        <v>0</v>
      </c>
      <c r="R59" s="60">
        <f t="shared" si="37"/>
        <v>36</v>
      </c>
      <c r="S59" s="60">
        <v>0</v>
      </c>
      <c r="T59" s="60">
        <f t="shared" si="37"/>
        <v>36</v>
      </c>
      <c r="U59" s="60">
        <v>0</v>
      </c>
      <c r="V59" s="60">
        <f t="shared" si="37"/>
        <v>36</v>
      </c>
      <c r="W59" s="60">
        <v>0</v>
      </c>
      <c r="X59" s="60">
        <f t="shared" si="37"/>
        <v>0</v>
      </c>
      <c r="Y59" s="60">
        <f t="shared" si="37"/>
        <v>0</v>
      </c>
      <c r="AX59" s="9"/>
      <c r="AY59" s="9"/>
    </row>
    <row r="60" spans="1:75" x14ac:dyDescent="0.2">
      <c r="A60" s="91" t="s">
        <v>12</v>
      </c>
      <c r="B60" s="116" t="s">
        <v>292</v>
      </c>
      <c r="C60" s="145"/>
      <c r="D60" s="4"/>
      <c r="E60" s="4"/>
      <c r="F60" s="146"/>
      <c r="G60" s="126"/>
      <c r="H60" s="4">
        <v>1</v>
      </c>
      <c r="I60" s="4"/>
      <c r="J60" s="6">
        <v>40</v>
      </c>
      <c r="K60" s="6">
        <v>2</v>
      </c>
      <c r="L60" s="6">
        <v>36</v>
      </c>
      <c r="M60" s="6">
        <v>16</v>
      </c>
      <c r="N60" s="6">
        <v>20</v>
      </c>
      <c r="O60" s="6">
        <v>2</v>
      </c>
      <c r="P60" s="6"/>
      <c r="Q60" s="6"/>
      <c r="R60" s="6">
        <f>L60</f>
        <v>36</v>
      </c>
      <c r="S60" s="6" t="s">
        <v>207</v>
      </c>
      <c r="T60" s="6"/>
      <c r="U60" s="6"/>
      <c r="V60" s="6"/>
      <c r="W60" s="6"/>
      <c r="X60" s="6"/>
      <c r="Y60" s="6"/>
      <c r="AX60" s="9"/>
      <c r="AY60" s="9"/>
    </row>
    <row r="61" spans="1:75" x14ac:dyDescent="0.2">
      <c r="A61" s="91" t="s">
        <v>13</v>
      </c>
      <c r="B61" s="122" t="s">
        <v>293</v>
      </c>
      <c r="C61" s="149"/>
      <c r="D61" s="110"/>
      <c r="E61" s="111"/>
      <c r="F61" s="150"/>
      <c r="G61" s="126"/>
      <c r="H61" s="4">
        <v>2</v>
      </c>
      <c r="I61" s="4"/>
      <c r="J61" s="4">
        <v>40</v>
      </c>
      <c r="K61" s="4">
        <v>2</v>
      </c>
      <c r="L61" s="4">
        <v>36</v>
      </c>
      <c r="M61" s="4">
        <v>16</v>
      </c>
      <c r="N61" s="4">
        <v>20</v>
      </c>
      <c r="O61" s="4">
        <v>2</v>
      </c>
      <c r="P61" s="3"/>
      <c r="Q61" s="35"/>
      <c r="R61" s="3"/>
      <c r="S61" s="3"/>
      <c r="T61" s="3">
        <f>L61</f>
        <v>36</v>
      </c>
      <c r="U61" s="3" t="s">
        <v>207</v>
      </c>
      <c r="V61" s="3"/>
      <c r="W61" s="3"/>
      <c r="X61" s="3"/>
      <c r="Y61" s="3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</row>
    <row r="62" spans="1:75" x14ac:dyDescent="0.2">
      <c r="A62" s="91" t="s">
        <v>208</v>
      </c>
      <c r="B62" s="122" t="s">
        <v>294</v>
      </c>
      <c r="C62" s="149"/>
      <c r="D62" s="110"/>
      <c r="E62" s="111"/>
      <c r="F62" s="150"/>
      <c r="G62" s="126"/>
      <c r="H62" s="4">
        <v>3</v>
      </c>
      <c r="I62" s="4"/>
      <c r="J62" s="4">
        <v>40</v>
      </c>
      <c r="K62" s="4">
        <v>2</v>
      </c>
      <c r="L62" s="4">
        <v>36</v>
      </c>
      <c r="M62" s="4">
        <v>16</v>
      </c>
      <c r="N62" s="4">
        <v>20</v>
      </c>
      <c r="O62" s="4">
        <v>2</v>
      </c>
      <c r="P62" s="35"/>
      <c r="Q62" s="4"/>
      <c r="R62" s="3"/>
      <c r="S62" s="3"/>
      <c r="T62" s="3"/>
      <c r="U62" s="3"/>
      <c r="V62" s="3">
        <f>L62</f>
        <v>36</v>
      </c>
      <c r="W62" s="3" t="s">
        <v>207</v>
      </c>
      <c r="X62" s="3"/>
      <c r="Y62" s="3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</row>
    <row r="63" spans="1:75" x14ac:dyDescent="0.2">
      <c r="A63" s="162" t="s">
        <v>254</v>
      </c>
      <c r="B63" s="163" t="s">
        <v>255</v>
      </c>
      <c r="C63" s="164"/>
      <c r="D63" s="165"/>
      <c r="E63" s="166"/>
      <c r="F63" s="167"/>
      <c r="G63" s="125"/>
      <c r="H63" s="51"/>
      <c r="I63" s="51"/>
      <c r="J63" s="54">
        <f>J64</f>
        <v>36</v>
      </c>
      <c r="K63" s="51">
        <f t="shared" ref="K63:Y63" si="38">K64</f>
        <v>6</v>
      </c>
      <c r="L63" s="51">
        <f t="shared" si="38"/>
        <v>28</v>
      </c>
      <c r="M63" s="51">
        <f t="shared" si="38"/>
        <v>12</v>
      </c>
      <c r="N63" s="51">
        <f t="shared" si="38"/>
        <v>16</v>
      </c>
      <c r="O63" s="51">
        <f t="shared" si="38"/>
        <v>2</v>
      </c>
      <c r="P63" s="51">
        <f t="shared" si="38"/>
        <v>0</v>
      </c>
      <c r="Q63" s="51">
        <f t="shared" si="38"/>
        <v>0</v>
      </c>
      <c r="R63" s="161">
        <f t="shared" si="38"/>
        <v>0</v>
      </c>
      <c r="S63" s="161">
        <f t="shared" si="38"/>
        <v>0</v>
      </c>
      <c r="T63" s="161">
        <f t="shared" si="38"/>
        <v>0</v>
      </c>
      <c r="U63" s="161">
        <f t="shared" si="38"/>
        <v>0</v>
      </c>
      <c r="V63" s="161">
        <f t="shared" si="38"/>
        <v>0</v>
      </c>
      <c r="W63" s="161">
        <f t="shared" si="38"/>
        <v>0</v>
      </c>
      <c r="X63" s="161">
        <f t="shared" si="38"/>
        <v>28</v>
      </c>
      <c r="Y63" s="161" t="str">
        <f t="shared" si="38"/>
        <v>зачет</v>
      </c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</row>
    <row r="64" spans="1:75" ht="12.75" thickBot="1" x14ac:dyDescent="0.25">
      <c r="A64" s="91" t="s">
        <v>256</v>
      </c>
      <c r="B64" s="123" t="s">
        <v>257</v>
      </c>
      <c r="C64" s="151"/>
      <c r="D64" s="152"/>
      <c r="E64" s="152"/>
      <c r="F64" s="153"/>
      <c r="G64" s="126"/>
      <c r="H64" s="4">
        <v>4</v>
      </c>
      <c r="I64" s="4"/>
      <c r="J64" s="6">
        <f>K64+L64+O64+P64+Q64</f>
        <v>36</v>
      </c>
      <c r="K64" s="6">
        <v>6</v>
      </c>
      <c r="L64" s="6">
        <f>M64+N64</f>
        <v>28</v>
      </c>
      <c r="M64" s="6">
        <v>12</v>
      </c>
      <c r="N64" s="6">
        <v>16</v>
      </c>
      <c r="O64" s="6">
        <v>2</v>
      </c>
      <c r="P64" s="3"/>
      <c r="Q64" s="35"/>
      <c r="R64" s="3"/>
      <c r="S64" s="3"/>
      <c r="T64" s="3"/>
      <c r="U64" s="3"/>
      <c r="V64" s="3"/>
      <c r="W64" s="3"/>
      <c r="X64" s="8">
        <f>L64</f>
        <v>28</v>
      </c>
      <c r="Y64" s="3" t="s">
        <v>207</v>
      </c>
      <c r="AX64" s="9"/>
      <c r="AY64" s="9"/>
    </row>
    <row r="65" spans="18:75" x14ac:dyDescent="0.2">
      <c r="X65" s="13"/>
      <c r="Y65" s="13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</row>
    <row r="66" spans="18:75" x14ac:dyDescent="0.2">
      <c r="R66" s="5"/>
      <c r="X66" s="13"/>
      <c r="Y66" s="13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</row>
    <row r="67" spans="18:75" x14ac:dyDescent="0.2">
      <c r="R67" s="5"/>
      <c r="X67" s="13"/>
      <c r="Y67" s="13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</row>
    <row r="68" spans="18:75" x14ac:dyDescent="0.2">
      <c r="R68" s="5"/>
      <c r="X68" s="13"/>
      <c r="Y68" s="13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</row>
    <row r="69" spans="18:75" x14ac:dyDescent="0.2">
      <c r="X69" s="13"/>
      <c r="Y69" s="13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</row>
    <row r="70" spans="18:75" x14ac:dyDescent="0.2">
      <c r="X70" s="13"/>
      <c r="Y70" s="13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</row>
    <row r="71" spans="18:75" x14ac:dyDescent="0.2">
      <c r="X71" s="13"/>
      <c r="Y71" s="13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</row>
    <row r="72" spans="18:75" x14ac:dyDescent="0.2">
      <c r="X72" s="13"/>
      <c r="Y72" s="13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</row>
    <row r="73" spans="18:75" x14ac:dyDescent="0.2">
      <c r="X73" s="13"/>
      <c r="Y73" s="13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</row>
    <row r="74" spans="18:75" x14ac:dyDescent="0.2">
      <c r="X74" s="13"/>
      <c r="Y74" s="13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</row>
    <row r="75" spans="18:75" x14ac:dyDescent="0.2">
      <c r="X75" s="13"/>
      <c r="Y75" s="13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</row>
    <row r="76" spans="18:75" x14ac:dyDescent="0.2">
      <c r="X76" s="13"/>
      <c r="Y76" s="13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</row>
    <row r="77" spans="18:75" x14ac:dyDescent="0.2">
      <c r="X77" s="13"/>
      <c r="Y77" s="13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</row>
    <row r="78" spans="18:75" x14ac:dyDescent="0.2">
      <c r="X78" s="13"/>
      <c r="Y78" s="13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</row>
    <row r="79" spans="18:75" x14ac:dyDescent="0.2">
      <c r="X79" s="13"/>
      <c r="Y79" s="13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</row>
    <row r="80" spans="18:75" x14ac:dyDescent="0.2">
      <c r="X80" s="13"/>
      <c r="Y80" s="13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</row>
    <row r="81" spans="24:75" x14ac:dyDescent="0.2">
      <c r="X81" s="13"/>
      <c r="Y81" s="13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</row>
    <row r="82" spans="24:75" x14ac:dyDescent="0.2">
      <c r="X82" s="13"/>
      <c r="Y82" s="13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</row>
    <row r="83" spans="24:75" x14ac:dyDescent="0.2">
      <c r="X83" s="13"/>
      <c r="Y83" s="13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</row>
    <row r="84" spans="24:75" x14ac:dyDescent="0.2">
      <c r="X84" s="13"/>
      <c r="Y84" s="13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</row>
    <row r="85" spans="24:75" x14ac:dyDescent="0.2">
      <c r="X85" s="13"/>
      <c r="Y85" s="13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</row>
    <row r="86" spans="24:75" x14ac:dyDescent="0.2">
      <c r="X86" s="13"/>
      <c r="Y86" s="13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</row>
    <row r="87" spans="24:75" x14ac:dyDescent="0.2">
      <c r="X87" s="13"/>
      <c r="Y87" s="13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</row>
    <row r="88" spans="24:75" x14ac:dyDescent="0.2">
      <c r="X88" s="13"/>
      <c r="Y88" s="13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</row>
    <row r="89" spans="24:75" x14ac:dyDescent="0.2">
      <c r="X89" s="13"/>
      <c r="Y89" s="13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</row>
    <row r="90" spans="24:75" x14ac:dyDescent="0.2">
      <c r="X90" s="13"/>
      <c r="Y90" s="13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</row>
    <row r="91" spans="24:75" x14ac:dyDescent="0.2">
      <c r="X91" s="13"/>
      <c r="Y91" s="13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</row>
    <row r="92" spans="24:75" x14ac:dyDescent="0.2">
      <c r="X92" s="13"/>
      <c r="Y92" s="13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</row>
    <row r="93" spans="24:75" x14ac:dyDescent="0.2">
      <c r="X93" s="13"/>
      <c r="Y93" s="13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</row>
    <row r="94" spans="24:75" x14ac:dyDescent="0.2">
      <c r="X94" s="13"/>
      <c r="Y94" s="13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</row>
    <row r="95" spans="24:75" x14ac:dyDescent="0.2">
      <c r="X95" s="13"/>
      <c r="Y95" s="13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</row>
    <row r="96" spans="24:75" x14ac:dyDescent="0.2">
      <c r="X96" s="13"/>
      <c r="Y96" s="13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</row>
    <row r="97" spans="24:75" x14ac:dyDescent="0.2">
      <c r="X97" s="13"/>
      <c r="Y97" s="13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</row>
    <row r="98" spans="24:75" x14ac:dyDescent="0.2">
      <c r="X98" s="13"/>
      <c r="Y98" s="13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</row>
    <row r="99" spans="24:75" x14ac:dyDescent="0.2">
      <c r="X99" s="13"/>
      <c r="Y99" s="13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</row>
    <row r="100" spans="24:75" x14ac:dyDescent="0.2">
      <c r="X100" s="13"/>
      <c r="Y100" s="13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</row>
    <row r="101" spans="24:75" x14ac:dyDescent="0.2">
      <c r="X101" s="13"/>
      <c r="Y101" s="13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</row>
    <row r="102" spans="24:75" x14ac:dyDescent="0.2">
      <c r="X102" s="13"/>
      <c r="Y102" s="13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</row>
    <row r="103" spans="24:75" x14ac:dyDescent="0.2">
      <c r="X103" s="13"/>
      <c r="Y103" s="13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</row>
    <row r="104" spans="24:75" x14ac:dyDescent="0.2">
      <c r="X104" s="13"/>
      <c r="Y104" s="13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</row>
    <row r="105" spans="24:75" x14ac:dyDescent="0.2">
      <c r="X105" s="13"/>
      <c r="Y105" s="13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</row>
    <row r="106" spans="24:75" x14ac:dyDescent="0.2">
      <c r="X106" s="13"/>
      <c r="Y106" s="13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</row>
    <row r="107" spans="24:75" x14ac:dyDescent="0.2">
      <c r="X107" s="13"/>
      <c r="Y107" s="13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</row>
    <row r="108" spans="24:75" x14ac:dyDescent="0.2">
      <c r="X108" s="13"/>
      <c r="Y108" s="13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</row>
    <row r="109" spans="24:75" x14ac:dyDescent="0.2">
      <c r="X109" s="13"/>
      <c r="Y109" s="13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</row>
    <row r="110" spans="24:75" x14ac:dyDescent="0.2">
      <c r="X110" s="13"/>
      <c r="Y110" s="13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</row>
    <row r="111" spans="24:75" x14ac:dyDescent="0.2">
      <c r="X111" s="13"/>
      <c r="Y111" s="13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</row>
    <row r="112" spans="24:75" x14ac:dyDescent="0.2">
      <c r="X112" s="13"/>
      <c r="Y112" s="13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</row>
    <row r="113" spans="24:75" x14ac:dyDescent="0.2">
      <c r="X113" s="13"/>
      <c r="Y113" s="13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</row>
    <row r="114" spans="24:75" x14ac:dyDescent="0.2">
      <c r="X114" s="13"/>
      <c r="Y114" s="13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</row>
    <row r="115" spans="24:75" x14ac:dyDescent="0.2">
      <c r="X115" s="13"/>
      <c r="Y115" s="13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</row>
    <row r="116" spans="24:75" x14ac:dyDescent="0.2">
      <c r="X116" s="13"/>
      <c r="Y116" s="13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</row>
    <row r="117" spans="24:75" x14ac:dyDescent="0.2">
      <c r="X117" s="13"/>
      <c r="Y117" s="13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</row>
    <row r="118" spans="24:75" x14ac:dyDescent="0.2">
      <c r="X118" s="13"/>
      <c r="Y118" s="13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</row>
    <row r="119" spans="24:75" x14ac:dyDescent="0.2">
      <c r="X119" s="13"/>
      <c r="Y119" s="13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</row>
    <row r="120" spans="24:75" x14ac:dyDescent="0.2">
      <c r="X120" s="13"/>
      <c r="Y120" s="13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</row>
    <row r="121" spans="24:75" x14ac:dyDescent="0.2">
      <c r="X121" s="13"/>
      <c r="Y121" s="13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</row>
    <row r="122" spans="24:75" x14ac:dyDescent="0.2">
      <c r="X122" s="13"/>
      <c r="Y122" s="13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</row>
    <row r="123" spans="24:75" x14ac:dyDescent="0.2">
      <c r="X123" s="13"/>
      <c r="Y123" s="13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</row>
    <row r="124" spans="24:75" x14ac:dyDescent="0.2">
      <c r="X124" s="13"/>
      <c r="Y124" s="13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</row>
    <row r="125" spans="24:75" x14ac:dyDescent="0.2">
      <c r="X125" s="13"/>
      <c r="Y125" s="13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</row>
    <row r="126" spans="24:75" x14ac:dyDescent="0.2">
      <c r="X126" s="13"/>
      <c r="Y126" s="13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</row>
    <row r="127" spans="24:75" x14ac:dyDescent="0.2">
      <c r="X127" s="13"/>
      <c r="Y127" s="13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</row>
    <row r="128" spans="24:75" x14ac:dyDescent="0.2">
      <c r="X128" s="13"/>
      <c r="Y128" s="13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</row>
    <row r="129" spans="24:75" x14ac:dyDescent="0.2">
      <c r="X129" s="13"/>
      <c r="Y129" s="13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</row>
    <row r="130" spans="24:75" x14ac:dyDescent="0.2">
      <c r="X130" s="13"/>
      <c r="Y130" s="13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</row>
    <row r="131" spans="24:75" x14ac:dyDescent="0.2">
      <c r="X131" s="13"/>
      <c r="Y131" s="13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</row>
    <row r="132" spans="24:75" x14ac:dyDescent="0.2">
      <c r="X132" s="13"/>
      <c r="Y132" s="13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</row>
    <row r="133" spans="24:75" x14ac:dyDescent="0.2">
      <c r="X133" s="13"/>
      <c r="Y133" s="13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</row>
    <row r="134" spans="24:75" x14ac:dyDescent="0.2">
      <c r="X134" s="13"/>
      <c r="Y134" s="13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</row>
    <row r="135" spans="24:75" x14ac:dyDescent="0.2">
      <c r="X135" s="13"/>
      <c r="Y135" s="13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</row>
    <row r="136" spans="24:75" x14ac:dyDescent="0.2">
      <c r="X136" s="13"/>
      <c r="Y136" s="13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</row>
    <row r="137" spans="24:75" x14ac:dyDescent="0.2">
      <c r="X137" s="13"/>
      <c r="Y137" s="13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</row>
    <row r="138" spans="24:75" x14ac:dyDescent="0.2">
      <c r="X138" s="13"/>
      <c r="Y138" s="13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</row>
    <row r="139" spans="24:75" x14ac:dyDescent="0.2">
      <c r="X139" s="13"/>
      <c r="Y139" s="13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</row>
    <row r="140" spans="24:75" x14ac:dyDescent="0.2">
      <c r="X140" s="13"/>
      <c r="Y140" s="13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</row>
    <row r="141" spans="24:75" x14ac:dyDescent="0.2">
      <c r="X141" s="13"/>
      <c r="Y141" s="13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</row>
    <row r="142" spans="24:75" x14ac:dyDescent="0.2">
      <c r="X142" s="13"/>
      <c r="Y142" s="13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</row>
    <row r="143" spans="24:75" x14ac:dyDescent="0.2">
      <c r="X143" s="13"/>
      <c r="Y143" s="13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</row>
    <row r="144" spans="24:75" x14ac:dyDescent="0.2">
      <c r="X144" s="13"/>
      <c r="Y144" s="13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</row>
    <row r="145" spans="24:75" x14ac:dyDescent="0.2">
      <c r="X145" s="13"/>
      <c r="Y145" s="13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</row>
  </sheetData>
  <mergeCells count="42">
    <mergeCell ref="V1:Y3"/>
    <mergeCell ref="V4:W5"/>
    <mergeCell ref="X4:Y5"/>
    <mergeCell ref="M58:N58"/>
    <mergeCell ref="M53:N53"/>
    <mergeCell ref="M54:N54"/>
    <mergeCell ref="M55:N55"/>
    <mergeCell ref="M56:N56"/>
    <mergeCell ref="M57:N57"/>
    <mergeCell ref="R53:S53"/>
    <mergeCell ref="R54:S54"/>
    <mergeCell ref="T48:U48"/>
    <mergeCell ref="M44:N44"/>
    <mergeCell ref="M45:N45"/>
    <mergeCell ref="M48:N48"/>
    <mergeCell ref="M40:N40"/>
    <mergeCell ref="M41:N41"/>
    <mergeCell ref="R1:U3"/>
    <mergeCell ref="R4:S5"/>
    <mergeCell ref="T4:U5"/>
    <mergeCell ref="C1:D4"/>
    <mergeCell ref="E1:F4"/>
    <mergeCell ref="C5:C6"/>
    <mergeCell ref="D5:D6"/>
    <mergeCell ref="E5:E6"/>
    <mergeCell ref="F5:F6"/>
    <mergeCell ref="A1:A6"/>
    <mergeCell ref="B1:B6"/>
    <mergeCell ref="G1:I2"/>
    <mergeCell ref="K1:Q2"/>
    <mergeCell ref="G3:G6"/>
    <mergeCell ref="H3:H6"/>
    <mergeCell ref="I3:I6"/>
    <mergeCell ref="K3:K6"/>
    <mergeCell ref="J1:J6"/>
    <mergeCell ref="P4:P6"/>
    <mergeCell ref="Q4:Q6"/>
    <mergeCell ref="L3:Q3"/>
    <mergeCell ref="L5:L6"/>
    <mergeCell ref="M5:N5"/>
    <mergeCell ref="O5:O6"/>
    <mergeCell ref="L4:O4"/>
  </mergeCells>
  <printOptions horizontalCentered="1"/>
  <pageMargins left="0.11811023622047245" right="0.11811023622047245" top="0.19685039370078741" bottom="0.15748031496062992" header="0" footer="0"/>
  <pageSetup paperSize="9" scale="57" fitToHeight="3" orientation="landscape" r:id="rId1"/>
  <headerFooter alignWithMargins="0"/>
  <ignoredErrors>
    <ignoredError sqref="J18 L18 J56:L56 X56" formula="1"/>
    <ignoredError sqref="D10 F10 C24:F24" unlockedFormula="1"/>
    <ignoredError sqref="O38 O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График</vt:lpstr>
      <vt:lpstr>План</vt:lpstr>
      <vt:lpstr>Титул!Область_печати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Нач. УО С.С. Усенок</cp:lastModifiedBy>
  <cp:lastPrinted>2023-05-17T15:14:14Z</cp:lastPrinted>
  <dcterms:created xsi:type="dcterms:W3CDTF">2018-06-23T12:09:18Z</dcterms:created>
  <dcterms:modified xsi:type="dcterms:W3CDTF">2024-07-12T13:00:51Z</dcterms:modified>
</cp:coreProperties>
</file>